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585" yWindow="0" windowWidth="9630" windowHeight="11655" tabRatio="925"/>
  </bookViews>
  <sheets>
    <sheet name="申込書" sheetId="25" r:id="rId1"/>
    <sheet name="集計表" sheetId="2" r:id="rId2"/>
    <sheet name="宗像市" sheetId="3" r:id="rId3"/>
    <sheet name="福津市・古賀市・新宮町" sheetId="4" r:id="rId4"/>
    <sheet name="東区①" sheetId="5" r:id="rId5"/>
    <sheet name="東区②" sheetId="16" r:id="rId6"/>
    <sheet name="博多区" sheetId="8" r:id="rId7"/>
    <sheet name="中央区" sheetId="20" r:id="rId8"/>
    <sheet name="南区" sheetId="19" r:id="rId9"/>
    <sheet name="城南区" sheetId="18" r:id="rId10"/>
    <sheet name="早良区 " sheetId="23" r:id="rId11"/>
    <sheet name="西区" sheetId="21" r:id="rId12"/>
    <sheet name="春日市" sheetId="27" r:id="rId13"/>
    <sheet name="大野城" sheetId="26" r:id="rId14"/>
    <sheet name="筑紫野" sheetId="29" r:id="rId15"/>
    <sheet name="那珂川・太宰府" sheetId="28" r:id="rId16"/>
  </sheets>
  <definedNames>
    <definedName name="_xlnm.Print_Area" localSheetId="2">宗像市!$A$1:$AA$67</definedName>
    <definedName name="_xlnm.Print_Area" localSheetId="1">集計表!$A$1:$AE$160</definedName>
    <definedName name="_xlnm.Print_Area" localSheetId="9">城南区!$A$1:$AA$66</definedName>
    <definedName name="_xlnm.Print_Area" localSheetId="11">西区!$A$1:$AA$69</definedName>
    <definedName name="_xlnm.Print_Area" localSheetId="10">'早良区 '!$A$1:$AA$66</definedName>
    <definedName name="_xlnm.Print_Area" localSheetId="7">中央区!$A$1:$AA$67</definedName>
    <definedName name="_xlnm.Print_Area" localSheetId="4">東区①!$A$1:$AA$67</definedName>
    <definedName name="_xlnm.Print_Area" localSheetId="5">東区②!$A$1:$AA$67</definedName>
    <definedName name="_xlnm.Print_Area" localSheetId="8">南区!$A$1:$AA$67</definedName>
    <definedName name="_xlnm.Print_Area" localSheetId="6">博多区!$A$1:$AA$67</definedName>
    <definedName name="_xlnm.Print_Area" localSheetId="3">福津市・古賀市・新宮町!$A$1:$AA$71</definedName>
    <definedName name="_xlnm.Print_Titles" localSheetId="1">集計表!$1:$6</definedName>
  </definedNames>
  <calcPr calcId="145621"/>
</workbook>
</file>

<file path=xl/calcChain.xml><?xml version="1.0" encoding="utf-8"?>
<calcChain xmlns="http://schemas.openxmlformats.org/spreadsheetml/2006/main">
  <c r="Q140" i="2" l="1"/>
  <c r="V140" i="2" s="1"/>
  <c r="T9" i="8" l="1"/>
  <c r="W1" i="28" l="1"/>
  <c r="R2" i="2"/>
  <c r="P2" i="3" s="1"/>
  <c r="T2" i="27"/>
  <c r="U2" i="21"/>
  <c r="T2" i="28"/>
  <c r="N51" i="2"/>
  <c r="K105" i="2"/>
  <c r="K94" i="2"/>
  <c r="K93" i="2"/>
  <c r="K91" i="2"/>
  <c r="K87" i="2"/>
  <c r="K86" i="2"/>
  <c r="K82" i="2"/>
  <c r="K81" i="2"/>
  <c r="K79" i="2"/>
  <c r="K77" i="2"/>
  <c r="O2" i="26" l="1"/>
  <c r="O2" i="29"/>
  <c r="O2" i="28"/>
  <c r="L2" i="2"/>
  <c r="O2" i="27"/>
  <c r="F2" i="2"/>
  <c r="F2" i="29" l="1"/>
  <c r="F2" i="26"/>
  <c r="F2" i="28"/>
  <c r="F2" i="27"/>
  <c r="F2" i="3"/>
  <c r="J2" i="28"/>
  <c r="J2" i="27"/>
  <c r="J2" i="29"/>
  <c r="J2" i="26"/>
  <c r="K68" i="2" l="1"/>
  <c r="K65" i="2"/>
  <c r="K57" i="2"/>
  <c r="K54" i="2"/>
  <c r="K50" i="2"/>
  <c r="K34" i="2"/>
  <c r="K33" i="2"/>
  <c r="K31" i="2"/>
  <c r="Y1" i="3" l="1"/>
  <c r="E16" i="8" l="1"/>
  <c r="F16" i="8"/>
  <c r="N50" i="2" s="1"/>
  <c r="F22" i="28" l="1"/>
  <c r="N125" i="2" s="1"/>
  <c r="E22" i="28"/>
  <c r="K125" i="2" s="1"/>
  <c r="S19" i="28"/>
  <c r="N128" i="2" s="1"/>
  <c r="R19" i="28"/>
  <c r="K128" i="2" s="1"/>
  <c r="S12" i="28"/>
  <c r="N127" i="2" s="1"/>
  <c r="R12" i="28"/>
  <c r="K127" i="2" s="1"/>
  <c r="F11" i="28"/>
  <c r="N124" i="2" s="1"/>
  <c r="E11" i="28"/>
  <c r="K124" i="2" s="1"/>
  <c r="F51" i="27"/>
  <c r="N104" i="2" s="1"/>
  <c r="E51" i="27"/>
  <c r="K104" i="2" s="1"/>
  <c r="S43" i="27"/>
  <c r="N108" i="2" s="1"/>
  <c r="R43" i="27"/>
  <c r="K108" i="2" s="1"/>
  <c r="F40" i="27"/>
  <c r="N103" i="2" s="1"/>
  <c r="E40" i="27"/>
  <c r="K103" i="2" s="1"/>
  <c r="S37" i="27"/>
  <c r="N107" i="2" s="1"/>
  <c r="R37" i="27"/>
  <c r="K107" i="2" s="1"/>
  <c r="F29" i="27"/>
  <c r="N102" i="2" s="1"/>
  <c r="E29" i="27"/>
  <c r="K102" i="2" s="1"/>
  <c r="S27" i="27"/>
  <c r="N106" i="2" s="1"/>
  <c r="R27" i="27"/>
  <c r="K106" i="2" s="1"/>
  <c r="S17" i="27"/>
  <c r="N105" i="2" s="1"/>
  <c r="R17" i="27"/>
  <c r="F16" i="27"/>
  <c r="N101" i="2" s="1"/>
  <c r="E16" i="27"/>
  <c r="K101" i="2" s="1"/>
  <c r="W1" i="27"/>
  <c r="F47" i="29"/>
  <c r="N121" i="2" s="1"/>
  <c r="E47" i="29"/>
  <c r="K121" i="2" s="1"/>
  <c r="F35" i="29"/>
  <c r="N120" i="2" s="1"/>
  <c r="E35" i="29"/>
  <c r="K120" i="2" s="1"/>
  <c r="F26" i="29"/>
  <c r="N119" i="2" s="1"/>
  <c r="E26" i="29"/>
  <c r="K119" i="2" s="1"/>
  <c r="S15" i="29"/>
  <c r="N122" i="2" s="1"/>
  <c r="R15" i="29"/>
  <c r="K122" i="2" s="1"/>
  <c r="F15" i="29"/>
  <c r="N118" i="2" s="1"/>
  <c r="E15" i="29"/>
  <c r="K118" i="2" s="1"/>
  <c r="T2" i="29"/>
  <c r="W1" i="29"/>
  <c r="F56" i="26"/>
  <c r="N114" i="2" s="1"/>
  <c r="E56" i="26"/>
  <c r="K114" i="2" s="1"/>
  <c r="F45" i="26"/>
  <c r="N113" i="2" s="1"/>
  <c r="E45" i="26"/>
  <c r="K113" i="2" s="1"/>
  <c r="F35" i="26"/>
  <c r="N112" i="2" s="1"/>
  <c r="E35" i="26"/>
  <c r="K112" i="2" s="1"/>
  <c r="F25" i="26"/>
  <c r="N111" i="2" s="1"/>
  <c r="E25" i="26"/>
  <c r="K111" i="2" s="1"/>
  <c r="S22" i="26"/>
  <c r="N116" i="2" s="1"/>
  <c r="R22" i="26"/>
  <c r="K116" i="2" s="1"/>
  <c r="S13" i="26"/>
  <c r="N115" i="2" s="1"/>
  <c r="R13" i="26"/>
  <c r="K115" i="2" s="1"/>
  <c r="F13" i="26"/>
  <c r="N110" i="2" s="1"/>
  <c r="N117" i="2" s="1"/>
  <c r="E13" i="26"/>
  <c r="K110" i="2" s="1"/>
  <c r="T2" i="26"/>
  <c r="W1" i="26"/>
  <c r="K109" i="2" l="1"/>
  <c r="K117" i="2"/>
  <c r="N109" i="2"/>
  <c r="N126" i="2"/>
  <c r="K129" i="2"/>
  <c r="K126" i="2"/>
  <c r="N129" i="2"/>
  <c r="N123" i="2"/>
  <c r="K123" i="2"/>
  <c r="E24" i="28"/>
  <c r="E36" i="25" s="1"/>
  <c r="R21" i="28"/>
  <c r="E38" i="25" s="1"/>
  <c r="R51" i="27"/>
  <c r="E34" i="25" s="1"/>
  <c r="S51" i="27"/>
  <c r="W4" i="27" s="1"/>
  <c r="S21" i="28"/>
  <c r="I38" i="25" s="1"/>
  <c r="F24" i="28"/>
  <c r="S18" i="29"/>
  <c r="W4" i="29" s="1"/>
  <c r="Q108" i="2"/>
  <c r="Q122" i="2"/>
  <c r="Q115" i="2"/>
  <c r="Q116" i="2"/>
  <c r="R18" i="29"/>
  <c r="E37" i="25" s="1"/>
  <c r="S28" i="26"/>
  <c r="W4" i="26" s="1"/>
  <c r="R28" i="26"/>
  <c r="E35" i="25" s="1"/>
  <c r="E39" i="25" l="1"/>
  <c r="I36" i="25"/>
  <c r="W4" i="28"/>
  <c r="I37" i="25"/>
  <c r="I35" i="25"/>
  <c r="I34" i="25"/>
  <c r="D3" i="2"/>
  <c r="D3" i="28" s="1"/>
  <c r="I39" i="25" l="1"/>
  <c r="D3" i="29"/>
  <c r="D3" i="27"/>
  <c r="D3" i="26"/>
  <c r="S58" i="23" l="1"/>
  <c r="T58" i="23"/>
  <c r="N86" i="2" s="1"/>
  <c r="S63" i="23"/>
  <c r="T63" i="23"/>
  <c r="N87" i="2" s="1"/>
  <c r="X2" i="2" l="1"/>
  <c r="U2" i="3"/>
  <c r="Q118" i="2" l="1"/>
  <c r="Q125" i="2"/>
  <c r="Q103" i="2"/>
  <c r="Q107" i="2"/>
  <c r="Q128" i="2"/>
  <c r="Q104" i="2"/>
  <c r="Q105" i="2"/>
  <c r="Q102" i="2"/>
  <c r="Q106" i="2"/>
  <c r="Q127" i="2"/>
  <c r="Q124" i="2"/>
  <c r="Q121" i="2"/>
  <c r="Q119" i="2"/>
  <c r="Q120" i="2"/>
  <c r="Q113" i="2"/>
  <c r="Q112" i="2"/>
  <c r="Q114" i="2"/>
  <c r="Q110" i="2"/>
  <c r="Y1" i="4"/>
  <c r="Q111" i="2" l="1"/>
  <c r="Q101" i="2"/>
  <c r="Q129" i="2"/>
  <c r="Q126" i="2"/>
  <c r="Q109" i="2"/>
  <c r="Q117" i="2"/>
  <c r="Q123" i="2" l="1"/>
  <c r="N140" i="2"/>
  <c r="I6" i="25" l="1"/>
  <c r="T22" i="3" l="1"/>
  <c r="T14" i="3"/>
  <c r="U2" i="23" l="1"/>
  <c r="U2" i="18"/>
  <c r="U2" i="19"/>
  <c r="U2" i="20"/>
  <c r="U2" i="8"/>
  <c r="U2" i="16"/>
  <c r="U2" i="5"/>
  <c r="U2" i="4"/>
  <c r="T13" i="4"/>
  <c r="T23" i="4"/>
  <c r="T31" i="4"/>
  <c r="T36" i="4"/>
  <c r="T47" i="4"/>
  <c r="T58" i="4"/>
  <c r="T70" i="4"/>
  <c r="F65" i="5"/>
  <c r="N36" i="2" s="1"/>
  <c r="T14" i="5"/>
  <c r="N37" i="2" s="1"/>
  <c r="T28" i="5"/>
  <c r="N38" i="2" s="1"/>
  <c r="T42" i="5"/>
  <c r="N39" i="2" s="1"/>
  <c r="T54" i="5"/>
  <c r="N40" i="2" s="1"/>
  <c r="T12" i="16"/>
  <c r="N46" i="2" s="1"/>
  <c r="T23" i="16"/>
  <c r="N47" i="2" s="1"/>
  <c r="T30" i="16"/>
  <c r="N48" i="2" s="1"/>
  <c r="T17" i="8"/>
  <c r="N52" i="2" s="1"/>
  <c r="N53" i="2" s="1"/>
  <c r="I27" i="25" s="1"/>
  <c r="N14" i="2"/>
  <c r="N13" i="2"/>
  <c r="T71" i="4" l="1"/>
  <c r="T48" i="4"/>
  <c r="P2" i="21"/>
  <c r="A1" i="25"/>
  <c r="M6" i="25"/>
  <c r="J2" i="8" s="1"/>
  <c r="E29" i="5"/>
  <c r="K32" i="2" s="1"/>
  <c r="F29" i="5"/>
  <c r="N32" i="2" s="1"/>
  <c r="F66" i="21"/>
  <c r="N94" i="2" s="1"/>
  <c r="E66" i="21"/>
  <c r="T64" i="21"/>
  <c r="N99" i="2" s="1"/>
  <c r="S64" i="21"/>
  <c r="K99" i="2" s="1"/>
  <c r="T14" i="23"/>
  <c r="N82" i="2" s="1"/>
  <c r="S14" i="23"/>
  <c r="F58" i="23"/>
  <c r="N81" i="2" s="1"/>
  <c r="E58" i="23"/>
  <c r="F49" i="23"/>
  <c r="N80" i="2" s="1"/>
  <c r="E49" i="23"/>
  <c r="K80" i="2" s="1"/>
  <c r="T50" i="23"/>
  <c r="N85" i="2" s="1"/>
  <c r="S50" i="23"/>
  <c r="K85" i="2" s="1"/>
  <c r="F39" i="23"/>
  <c r="N79" i="2" s="1"/>
  <c r="E39" i="23"/>
  <c r="T37" i="23"/>
  <c r="N84" i="2" s="1"/>
  <c r="S37" i="23"/>
  <c r="K84" i="2" s="1"/>
  <c r="F28" i="23"/>
  <c r="N78" i="2" s="1"/>
  <c r="E28" i="23"/>
  <c r="K78" i="2" s="1"/>
  <c r="T28" i="23"/>
  <c r="N83" i="2" s="1"/>
  <c r="S28" i="23"/>
  <c r="K83" i="2" s="1"/>
  <c r="F16" i="23"/>
  <c r="N77" i="2" s="1"/>
  <c r="N88" i="2" s="1"/>
  <c r="I31" i="25" s="1"/>
  <c r="E16" i="23"/>
  <c r="Y1" i="23"/>
  <c r="E14" i="19"/>
  <c r="K59" i="2" s="1"/>
  <c r="T48" i="19"/>
  <c r="N68" i="2" s="1"/>
  <c r="S48" i="19"/>
  <c r="F57" i="19"/>
  <c r="N64" i="2" s="1"/>
  <c r="E57" i="19"/>
  <c r="K64" i="2" s="1"/>
  <c r="F54" i="21"/>
  <c r="N93" i="2" s="1"/>
  <c r="E54" i="21"/>
  <c r="F45" i="21"/>
  <c r="N92" i="2" s="1"/>
  <c r="E45" i="21"/>
  <c r="K92" i="2" s="1"/>
  <c r="T55" i="21"/>
  <c r="N98" i="2" s="1"/>
  <c r="S55" i="21"/>
  <c r="K98" i="2" s="1"/>
  <c r="T44" i="21"/>
  <c r="N97" i="2" s="1"/>
  <c r="S44" i="21"/>
  <c r="K97" i="2" s="1"/>
  <c r="F37" i="21"/>
  <c r="N91" i="2" s="1"/>
  <c r="E37" i="21"/>
  <c r="T30" i="21"/>
  <c r="N96" i="2" s="1"/>
  <c r="S30" i="21"/>
  <c r="K96" i="2" s="1"/>
  <c r="F22" i="21"/>
  <c r="N90" i="2" s="1"/>
  <c r="E22" i="21"/>
  <c r="K90" i="2" s="1"/>
  <c r="T19" i="21"/>
  <c r="N95" i="2" s="1"/>
  <c r="S19" i="21"/>
  <c r="K95" i="2" s="1"/>
  <c r="F13" i="21"/>
  <c r="N89" i="2" s="1"/>
  <c r="E13" i="21"/>
  <c r="K89" i="2" s="1"/>
  <c r="Y1" i="21"/>
  <c r="F42" i="18"/>
  <c r="N73" i="2" s="1"/>
  <c r="E42" i="18"/>
  <c r="K73" i="2" s="1"/>
  <c r="T13" i="18"/>
  <c r="S13" i="18"/>
  <c r="K75" i="2" s="1"/>
  <c r="F36" i="18"/>
  <c r="N72" i="2" s="1"/>
  <c r="E36" i="18"/>
  <c r="K72" i="2" s="1"/>
  <c r="F30" i="18"/>
  <c r="N71" i="2" s="1"/>
  <c r="E30" i="18"/>
  <c r="K71" i="2" s="1"/>
  <c r="T10" i="18"/>
  <c r="N74" i="2" s="1"/>
  <c r="S10" i="18"/>
  <c r="K74" i="2" s="1"/>
  <c r="F14" i="18"/>
  <c r="N70" i="2" s="1"/>
  <c r="E14" i="18"/>
  <c r="K70" i="2" s="1"/>
  <c r="Y1" i="18"/>
  <c r="T17" i="20"/>
  <c r="N57" i="2" s="1"/>
  <c r="S17" i="20"/>
  <c r="T12" i="20"/>
  <c r="N56" i="2" s="1"/>
  <c r="S12" i="20"/>
  <c r="K56" i="2" s="1"/>
  <c r="F29" i="20"/>
  <c r="N55" i="2" s="1"/>
  <c r="E29" i="20"/>
  <c r="K55" i="2" s="1"/>
  <c r="F17" i="20"/>
  <c r="N54" i="2" s="1"/>
  <c r="E17" i="20"/>
  <c r="Y1" i="20"/>
  <c r="F48" i="19"/>
  <c r="N63" i="2" s="1"/>
  <c r="E48" i="19"/>
  <c r="K63" i="2" s="1"/>
  <c r="F41" i="19"/>
  <c r="N62" i="2" s="1"/>
  <c r="E41" i="19"/>
  <c r="K62" i="2" s="1"/>
  <c r="F32" i="19"/>
  <c r="N61" i="2" s="1"/>
  <c r="E32" i="19"/>
  <c r="K61" i="2" s="1"/>
  <c r="T43" i="19"/>
  <c r="N67" i="2" s="1"/>
  <c r="S43" i="19"/>
  <c r="K67" i="2" s="1"/>
  <c r="F24" i="19"/>
  <c r="N60" i="2" s="1"/>
  <c r="E24" i="19"/>
  <c r="K60" i="2" s="1"/>
  <c r="T36" i="19"/>
  <c r="N66" i="2" s="1"/>
  <c r="S36" i="19"/>
  <c r="K66" i="2" s="1"/>
  <c r="T19" i="19"/>
  <c r="N65" i="2" s="1"/>
  <c r="S19" i="19"/>
  <c r="F14" i="19"/>
  <c r="N59" i="2" s="1"/>
  <c r="N69" i="2" s="1"/>
  <c r="I29" i="25" s="1"/>
  <c r="Y1" i="19"/>
  <c r="S17" i="8"/>
  <c r="K52" i="2" s="1"/>
  <c r="K53" i="2" s="1"/>
  <c r="E27" i="25" s="1"/>
  <c r="S9" i="8"/>
  <c r="K51" i="2" s="1"/>
  <c r="S12" i="16"/>
  <c r="K46" i="2" s="1"/>
  <c r="S30" i="16"/>
  <c r="K48" i="2" s="1"/>
  <c r="S23" i="16"/>
  <c r="K47" i="2" s="1"/>
  <c r="S28" i="5"/>
  <c r="K38" i="2" s="1"/>
  <c r="E65" i="5"/>
  <c r="K36" i="2" s="1"/>
  <c r="F58" i="16"/>
  <c r="N45" i="2" s="1"/>
  <c r="E58" i="16"/>
  <c r="K45" i="2" s="1"/>
  <c r="S54" i="5"/>
  <c r="K40" i="2" s="1"/>
  <c r="F48" i="16"/>
  <c r="N44" i="2" s="1"/>
  <c r="E48" i="16"/>
  <c r="K44" i="2" s="1"/>
  <c r="F41" i="16"/>
  <c r="N43" i="2" s="1"/>
  <c r="E41" i="16"/>
  <c r="K43" i="2" s="1"/>
  <c r="F27" i="16"/>
  <c r="N42" i="2" s="1"/>
  <c r="E27" i="16"/>
  <c r="K42" i="2" s="1"/>
  <c r="F16" i="16"/>
  <c r="N41" i="2" s="1"/>
  <c r="E16" i="16"/>
  <c r="K41" i="2" s="1"/>
  <c r="Y1" i="16"/>
  <c r="S42" i="5"/>
  <c r="K39" i="2" s="1"/>
  <c r="S70" i="4"/>
  <c r="N28" i="2"/>
  <c r="S58" i="4"/>
  <c r="K28" i="2" s="1"/>
  <c r="E64" i="3"/>
  <c r="K12" i="2" s="1"/>
  <c r="S22" i="3"/>
  <c r="K14" i="2" s="1"/>
  <c r="Y1" i="8"/>
  <c r="Y1" i="5"/>
  <c r="E14" i="5"/>
  <c r="F14" i="5"/>
  <c r="N31" i="2" s="1"/>
  <c r="S14" i="5"/>
  <c r="K37" i="2" s="1"/>
  <c r="E37" i="5"/>
  <c r="F37" i="5"/>
  <c r="N33" i="2" s="1"/>
  <c r="E40" i="5"/>
  <c r="F40" i="5"/>
  <c r="N34" i="2" s="1"/>
  <c r="E51" i="5"/>
  <c r="K35" i="2" s="1"/>
  <c r="F51" i="5"/>
  <c r="N35" i="2" s="1"/>
  <c r="S13" i="4"/>
  <c r="K22" i="2" s="1"/>
  <c r="N22" i="2"/>
  <c r="E16" i="4"/>
  <c r="K16" i="2" s="1"/>
  <c r="F16" i="4"/>
  <c r="N16" i="2" s="1"/>
  <c r="S23" i="4"/>
  <c r="K23" i="2" s="1"/>
  <c r="N23" i="2"/>
  <c r="E29" i="4"/>
  <c r="K17" i="2" s="1"/>
  <c r="F29" i="4"/>
  <c r="N17" i="2" s="1"/>
  <c r="S31" i="4"/>
  <c r="K24" i="2" s="1"/>
  <c r="N24" i="2"/>
  <c r="E37" i="4"/>
  <c r="K18" i="2" s="1"/>
  <c r="F37" i="4"/>
  <c r="N18" i="2" s="1"/>
  <c r="S36" i="4"/>
  <c r="K25" i="2" s="1"/>
  <c r="N25" i="2"/>
  <c r="E45" i="4"/>
  <c r="K19" i="2" s="1"/>
  <c r="F45" i="4"/>
  <c r="N19" i="2" s="1"/>
  <c r="S47" i="4"/>
  <c r="K26" i="2" s="1"/>
  <c r="N26" i="2"/>
  <c r="E56" i="4"/>
  <c r="K20" i="2" s="1"/>
  <c r="F56" i="4"/>
  <c r="N20" i="2" s="1"/>
  <c r="E10" i="3"/>
  <c r="K7" i="2" s="1"/>
  <c r="F10" i="3"/>
  <c r="S14" i="3"/>
  <c r="K13" i="2" s="1"/>
  <c r="E20" i="3"/>
  <c r="K8" i="2" s="1"/>
  <c r="F20" i="3"/>
  <c r="N8" i="2" s="1"/>
  <c r="E27" i="3"/>
  <c r="K9" i="2" s="1"/>
  <c r="F27" i="3"/>
  <c r="N9" i="2" s="1"/>
  <c r="E40" i="3"/>
  <c r="F40" i="3"/>
  <c r="N10" i="2" s="1"/>
  <c r="E53" i="3"/>
  <c r="K11" i="2" s="1"/>
  <c r="F53" i="3"/>
  <c r="N11" i="2" s="1"/>
  <c r="F64" i="3"/>
  <c r="N12" i="2" s="1"/>
  <c r="K21" i="2" l="1"/>
  <c r="E22" i="25" s="1"/>
  <c r="K58" i="2"/>
  <c r="E28" i="25" s="1"/>
  <c r="K100" i="2"/>
  <c r="E32" i="25" s="1"/>
  <c r="K49" i="2"/>
  <c r="E26" i="25" s="1"/>
  <c r="K27" i="2"/>
  <c r="E23" i="25" s="1"/>
  <c r="K88" i="2"/>
  <c r="E31" i="25" s="1"/>
  <c r="K69" i="2"/>
  <c r="E29" i="25" s="1"/>
  <c r="N21" i="2"/>
  <c r="I22" i="25" s="1"/>
  <c r="N58" i="2"/>
  <c r="I28" i="25" s="1"/>
  <c r="K76" i="2"/>
  <c r="E30" i="25" s="1"/>
  <c r="N49" i="2"/>
  <c r="I26" i="25" s="1"/>
  <c r="N27" i="2"/>
  <c r="I23" i="25" s="1"/>
  <c r="N100" i="2"/>
  <c r="I32" i="25" s="1"/>
  <c r="F60" i="23"/>
  <c r="X4" i="23" s="1"/>
  <c r="T32" i="16"/>
  <c r="X4" i="16" s="1"/>
  <c r="T59" i="5"/>
  <c r="F19" i="8"/>
  <c r="X4" i="8" s="1"/>
  <c r="E60" i="23"/>
  <c r="Q87" i="2"/>
  <c r="S15" i="18"/>
  <c r="N75" i="2"/>
  <c r="N76" i="2" s="1"/>
  <c r="I30" i="25" s="1"/>
  <c r="T15" i="18"/>
  <c r="X4" i="18" s="1"/>
  <c r="Q57" i="2"/>
  <c r="S20" i="20"/>
  <c r="Q36" i="2"/>
  <c r="S59" i="5"/>
  <c r="Q48" i="2"/>
  <c r="S32" i="16"/>
  <c r="E19" i="8"/>
  <c r="T20" i="20"/>
  <c r="X4" i="20" s="1"/>
  <c r="AA140" i="2"/>
  <c r="Q52" i="2"/>
  <c r="Q80" i="2"/>
  <c r="K29" i="2"/>
  <c r="K30" i="2" s="1"/>
  <c r="E24" i="25" s="1"/>
  <c r="S71" i="4"/>
  <c r="F2" i="18"/>
  <c r="F2" i="16"/>
  <c r="F2" i="21"/>
  <c r="F2" i="19"/>
  <c r="F2" i="5"/>
  <c r="F2" i="20"/>
  <c r="F2" i="4"/>
  <c r="F2" i="23"/>
  <c r="F2" i="8"/>
  <c r="Q72" i="2"/>
  <c r="Q60" i="2"/>
  <c r="T24" i="3"/>
  <c r="X4" i="3" s="1"/>
  <c r="T50" i="19"/>
  <c r="X4" i="19" s="1"/>
  <c r="T66" i="21"/>
  <c r="X4" i="21" s="1"/>
  <c r="Q97" i="2"/>
  <c r="Q91" i="2"/>
  <c r="Q79" i="2"/>
  <c r="Q84" i="2"/>
  <c r="Q32" i="2"/>
  <c r="Q41" i="2"/>
  <c r="Q42" i="2"/>
  <c r="Q33" i="2"/>
  <c r="Q40" i="2"/>
  <c r="Q20" i="2"/>
  <c r="Q16" i="2"/>
  <c r="F58" i="4"/>
  <c r="Q23" i="2"/>
  <c r="Q26" i="2"/>
  <c r="Q25" i="2"/>
  <c r="Q22" i="2"/>
  <c r="Q11" i="2"/>
  <c r="Q9" i="2"/>
  <c r="Q13" i="2"/>
  <c r="Q54" i="2"/>
  <c r="Q68" i="2"/>
  <c r="Q74" i="2"/>
  <c r="Q70" i="2"/>
  <c r="Q59" i="2"/>
  <c r="Q62" i="2"/>
  <c r="P2" i="18"/>
  <c r="Q46" i="2"/>
  <c r="P2" i="8"/>
  <c r="Q17" i="2"/>
  <c r="Q65" i="2"/>
  <c r="Q44" i="2"/>
  <c r="Q37" i="2"/>
  <c r="Q24" i="2"/>
  <c r="Q12" i="2"/>
  <c r="Q35" i="2"/>
  <c r="S24" i="3"/>
  <c r="J2" i="18"/>
  <c r="Q51" i="2"/>
  <c r="Q47" i="2"/>
  <c r="Q45" i="2"/>
  <c r="Q38" i="2"/>
  <c r="Q34" i="2"/>
  <c r="K10" i="2"/>
  <c r="Q10" i="2" s="1"/>
  <c r="J2" i="19"/>
  <c r="J2" i="20"/>
  <c r="J2" i="3"/>
  <c r="J2" i="5"/>
  <c r="Q96" i="2"/>
  <c r="Q94" i="2"/>
  <c r="Q56" i="2"/>
  <c r="Q43" i="2"/>
  <c r="J2" i="4"/>
  <c r="J2" i="16"/>
  <c r="J2" i="23"/>
  <c r="P2" i="4"/>
  <c r="P2" i="19"/>
  <c r="P2" i="5"/>
  <c r="P2" i="20"/>
  <c r="P2" i="16"/>
  <c r="P2" i="23"/>
  <c r="Q85" i="2"/>
  <c r="Q83" i="2"/>
  <c r="Q78" i="2"/>
  <c r="Q67" i="2"/>
  <c r="Q66" i="2"/>
  <c r="S50" i="19"/>
  <c r="Q63" i="2"/>
  <c r="Q28" i="2"/>
  <c r="S48" i="4"/>
  <c r="E58" i="4"/>
  <c r="Q18" i="2"/>
  <c r="J2" i="21"/>
  <c r="N7" i="2"/>
  <c r="N15" i="2" s="1"/>
  <c r="I21" i="25" s="1"/>
  <c r="Q14" i="2"/>
  <c r="Q39" i="2"/>
  <c r="Q61" i="2"/>
  <c r="Q73" i="2"/>
  <c r="Q90" i="2"/>
  <c r="Q64" i="2"/>
  <c r="Q82" i="2"/>
  <c r="Q8" i="2"/>
  <c r="Q19" i="2"/>
  <c r="Q71" i="2"/>
  <c r="Q93" i="2"/>
  <c r="Q99" i="2"/>
  <c r="N29" i="2"/>
  <c r="N30" i="2" s="1"/>
  <c r="I24" i="25" s="1"/>
  <c r="Q95" i="2"/>
  <c r="Q92" i="2"/>
  <c r="Q98" i="2"/>
  <c r="S66" i="21"/>
  <c r="Q89" i="2"/>
  <c r="K15" i="2" l="1"/>
  <c r="E21" i="25" s="1"/>
  <c r="E25" i="25" s="1"/>
  <c r="E33" i="25"/>
  <c r="T35" i="16"/>
  <c r="X4" i="5"/>
  <c r="N134" i="2"/>
  <c r="T3" i="26" s="1"/>
  <c r="Q81" i="2"/>
  <c r="Q50" i="2"/>
  <c r="Q86" i="2"/>
  <c r="Q75" i="2"/>
  <c r="Q55" i="2"/>
  <c r="F65" i="4"/>
  <c r="X4" i="4" s="1"/>
  <c r="E65" i="4"/>
  <c r="Q29" i="2"/>
  <c r="Q100" i="2"/>
  <c r="Q31" i="2"/>
  <c r="S35" i="16"/>
  <c r="Q27" i="2"/>
  <c r="Q21" i="2"/>
  <c r="Q76" i="2"/>
  <c r="Q77" i="2"/>
  <c r="Q7" i="2"/>
  <c r="Q69" i="2"/>
  <c r="K134" i="2" l="1"/>
  <c r="E40" i="25"/>
  <c r="T3" i="27"/>
  <c r="T3" i="29"/>
  <c r="T3" i="28"/>
  <c r="U3" i="21"/>
  <c r="I33" i="25"/>
  <c r="Q30" i="2"/>
  <c r="Q58" i="2"/>
  <c r="Q53" i="2"/>
  <c r="N139" i="2"/>
  <c r="Q139" i="2" s="1"/>
  <c r="Q49" i="2"/>
  <c r="N138" i="2"/>
  <c r="Q138" i="2" s="1"/>
  <c r="Q15" i="2"/>
  <c r="Q88" i="2"/>
  <c r="V139" i="2" l="1"/>
  <c r="AA139" i="2" s="1"/>
  <c r="X3" i="2"/>
  <c r="I25" i="25"/>
  <c r="I40" i="25" s="1"/>
  <c r="N141" i="2"/>
  <c r="V138" i="2"/>
  <c r="J9" i="25" l="1"/>
  <c r="U3" i="8" s="1"/>
  <c r="Q141" i="2"/>
  <c r="V141" i="2"/>
  <c r="AA138" i="2" l="1"/>
  <c r="AA141" i="2" s="1"/>
  <c r="U3" i="23"/>
  <c r="U3" i="18"/>
  <c r="Q134" i="2"/>
  <c r="U3" i="5"/>
  <c r="U3" i="3"/>
  <c r="U3" i="20"/>
  <c r="U3" i="19"/>
  <c r="U3" i="16"/>
  <c r="U3" i="4"/>
  <c r="D3" i="16" l="1"/>
  <c r="D3" i="23" l="1"/>
  <c r="D3" i="21"/>
  <c r="D3" i="19"/>
  <c r="D3" i="5"/>
  <c r="D3" i="3"/>
  <c r="D3" i="20"/>
  <c r="D3" i="8"/>
  <c r="D3" i="18"/>
  <c r="D3" i="4"/>
</calcChain>
</file>

<file path=xl/sharedStrings.xml><?xml version="1.0" encoding="utf-8"?>
<sst xmlns="http://schemas.openxmlformats.org/spreadsheetml/2006/main" count="2842" uniqueCount="2376">
  <si>
    <t>総　合　計</t>
    <rPh sb="0" eb="1">
      <t>ソウ</t>
    </rPh>
    <rPh sb="2" eb="3">
      <t>ゴウ</t>
    </rPh>
    <rPh sb="4" eb="5">
      <t>ケイ</t>
    </rPh>
    <phoneticPr fontId="20"/>
  </si>
  <si>
    <t>お見積もり</t>
    <rPh sb="1" eb="3">
      <t>ミツ</t>
    </rPh>
    <phoneticPr fontId="20"/>
  </si>
  <si>
    <t>単価</t>
    <rPh sb="0" eb="2">
      <t>タンカ</t>
    </rPh>
    <phoneticPr fontId="20"/>
  </si>
  <si>
    <t>総額（税抜き）</t>
    <rPh sb="0" eb="2">
      <t>ソウガク</t>
    </rPh>
    <rPh sb="3" eb="4">
      <t>ゼイ</t>
    </rPh>
    <rPh sb="4" eb="5">
      <t>ヌ</t>
    </rPh>
    <phoneticPr fontId="20"/>
  </si>
  <si>
    <t>円</t>
    <rPh sb="0" eb="1">
      <t>エン</t>
    </rPh>
    <phoneticPr fontId="20"/>
  </si>
  <si>
    <t>通信欄・備考</t>
    <rPh sb="0" eb="3">
      <t>ツウシンラン</t>
    </rPh>
    <rPh sb="4" eb="6">
      <t>ビコウ</t>
    </rPh>
    <phoneticPr fontId="20"/>
  </si>
  <si>
    <t>ページ計</t>
    <rPh sb="3" eb="4">
      <t>ケイ</t>
    </rPh>
    <phoneticPr fontId="20"/>
  </si>
  <si>
    <t>配布数</t>
    <rPh sb="0" eb="2">
      <t>ハイフ</t>
    </rPh>
    <rPh sb="2" eb="3">
      <t>スウ</t>
    </rPh>
    <phoneticPr fontId="20"/>
  </si>
  <si>
    <t>配布</t>
    <rPh sb="0" eb="2">
      <t>ハイフ</t>
    </rPh>
    <phoneticPr fontId="20"/>
  </si>
  <si>
    <t>計</t>
    <phoneticPr fontId="20"/>
  </si>
  <si>
    <t>計</t>
    <rPh sb="0" eb="1">
      <t>ケイ</t>
    </rPh>
    <phoneticPr fontId="20"/>
  </si>
  <si>
    <t>ポスティング配布企画書</t>
    <phoneticPr fontId="20"/>
  </si>
  <si>
    <t>集計表</t>
    <rPh sb="0" eb="3">
      <t>シュウケイヒョウ</t>
    </rPh>
    <phoneticPr fontId="23"/>
  </si>
  <si>
    <t>～</t>
    <phoneticPr fontId="20"/>
  </si>
  <si>
    <t>【</t>
    <phoneticPr fontId="20"/>
  </si>
  <si>
    <t>レスポンス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</si>
  <si>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</si>
  <si>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</si>
  <si>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</si>
  <si>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</si>
  <si>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</si>
  <si>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</si>
  <si>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</si>
  <si>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</si>
  <si>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</si>
  <si>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</si>
  <si>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計</t>
    <phoneticPr fontId="20"/>
  </si>
  <si>
    <t>計</t>
    <phoneticPr fontId="20"/>
  </si>
  <si>
    <t>㈱毎日メディアサービス</t>
    <rPh sb="1" eb="3">
      <t>マイニチ</t>
    </rPh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</si>
  <si>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</si>
  <si>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</si>
  <si>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</si>
  <si>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</si>
  <si>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</si>
  <si>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</si>
  <si>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</si>
  <si>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</si>
  <si>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</si>
  <si>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</si>
  <si>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</si>
  <si>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</si>
  <si>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</si>
  <si>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</si>
  <si>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</si>
  <si>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計</t>
    <phoneticPr fontId="20"/>
  </si>
  <si>
    <t>　　　　　　ポスティング配布企画書　　　　　　　　　　　　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</si>
  <si>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</si>
  <si>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</si>
  <si>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</si>
  <si>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</si>
  <si>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</si>
  <si>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</si>
  <si>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</si>
  <si>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号</t>
    <phoneticPr fontId="20"/>
  </si>
  <si>
    <t>広告名</t>
    <rPh sb="0" eb="2">
      <t>コウコク</t>
    </rPh>
    <rPh sb="2" eb="3">
      <t>メイ</t>
    </rPh>
    <phoneticPr fontId="20"/>
  </si>
  <si>
    <t>ポスティング配布企画書</t>
    <rPh sb="6" eb="8">
      <t>ハイフ</t>
    </rPh>
    <rPh sb="8" eb="11">
      <t>キカクショ</t>
    </rPh>
    <phoneticPr fontId="20"/>
  </si>
  <si>
    <t>配布日</t>
    <rPh sb="0" eb="2">
      <t>ハイフ</t>
    </rPh>
    <rPh sb="2" eb="3">
      <t>ビ</t>
    </rPh>
    <phoneticPr fontId="20"/>
  </si>
  <si>
    <t>(金)</t>
    <rPh sb="1" eb="2">
      <t>キン</t>
    </rPh>
    <phoneticPr fontId="20"/>
  </si>
  <si>
    <t>】</t>
    <phoneticPr fontId="20"/>
  </si>
  <si>
    <t>枚　数</t>
    <rPh sb="0" eb="1">
      <t>マイ</t>
    </rPh>
    <rPh sb="2" eb="3">
      <t>カズ</t>
    </rPh>
    <phoneticPr fontId="20"/>
  </si>
  <si>
    <t>枚</t>
    <rPh sb="0" eb="1">
      <t>マイ</t>
    </rPh>
    <phoneticPr fontId="20"/>
  </si>
  <si>
    <t>地区</t>
    <rPh sb="0" eb="2">
      <t>チク</t>
    </rPh>
    <phoneticPr fontId="20"/>
  </si>
  <si>
    <t>配布可能数</t>
    <rPh sb="0" eb="2">
      <t>ハイフ</t>
    </rPh>
    <rPh sb="2" eb="4">
      <t>カノウ</t>
    </rPh>
    <rPh sb="4" eb="5">
      <t>カズ</t>
    </rPh>
    <phoneticPr fontId="20"/>
  </si>
  <si>
    <t>配布実数</t>
    <rPh sb="0" eb="2">
      <t>ハイフ</t>
    </rPh>
    <rPh sb="2" eb="4">
      <t>ジッスウ</t>
    </rPh>
    <phoneticPr fontId="20"/>
  </si>
  <si>
    <t>配布率</t>
    <rPh sb="0" eb="2">
      <t>ハイフ</t>
    </rPh>
    <rPh sb="2" eb="3">
      <t>リツ</t>
    </rPh>
    <phoneticPr fontId="20"/>
  </si>
  <si>
    <t>集計欄</t>
    <rPh sb="0" eb="2">
      <t>シュウケイ</t>
    </rPh>
    <rPh sb="2" eb="3">
      <t>ラン</t>
    </rPh>
    <phoneticPr fontId="20"/>
  </si>
  <si>
    <t>合　計</t>
    <rPh sb="0" eb="1">
      <t>ゴウ</t>
    </rPh>
    <rPh sb="2" eb="3">
      <t>ケイ</t>
    </rPh>
    <phoneticPr fontId="20"/>
  </si>
  <si>
    <t>中央</t>
    <rPh sb="0" eb="2">
      <t>チュウオウ</t>
    </rPh>
    <phoneticPr fontId="20"/>
  </si>
  <si>
    <t>宗像市</t>
    <rPh sb="0" eb="3">
      <t>ムナカタシ</t>
    </rPh>
    <phoneticPr fontId="23"/>
  </si>
  <si>
    <t>宗像市 合計</t>
    <rPh sb="0" eb="3">
      <t>ムナカタシ</t>
    </rPh>
    <rPh sb="4" eb="6">
      <t>ゴウケイ</t>
    </rPh>
    <phoneticPr fontId="20"/>
  </si>
  <si>
    <t>福津市 計</t>
    <rPh sb="0" eb="1">
      <t>フク</t>
    </rPh>
    <rPh sb="1" eb="3">
      <t>ツシ</t>
    </rPh>
    <rPh sb="4" eb="5">
      <t>ケイ</t>
    </rPh>
    <phoneticPr fontId="20"/>
  </si>
  <si>
    <t>宗像地区 合計</t>
    <rPh sb="0" eb="2">
      <t>ムナカタ</t>
    </rPh>
    <rPh sb="2" eb="4">
      <t>チク</t>
    </rPh>
    <rPh sb="5" eb="7">
      <t>ゴウケイ</t>
    </rPh>
    <phoneticPr fontId="20"/>
  </si>
  <si>
    <t>UA-1</t>
    <phoneticPr fontId="20"/>
  </si>
  <si>
    <t>UA-2</t>
    <phoneticPr fontId="20"/>
  </si>
  <si>
    <t>UA-3</t>
    <phoneticPr fontId="20"/>
  </si>
  <si>
    <t>UA-4</t>
    <phoneticPr fontId="20"/>
  </si>
  <si>
    <t>UB-1</t>
    <phoneticPr fontId="20"/>
  </si>
  <si>
    <t>UB-2</t>
    <phoneticPr fontId="20"/>
  </si>
  <si>
    <t>UB-3</t>
    <phoneticPr fontId="20"/>
  </si>
  <si>
    <t>UB-4</t>
    <phoneticPr fontId="20"/>
  </si>
  <si>
    <t>UB-5</t>
    <phoneticPr fontId="20"/>
  </si>
  <si>
    <t>UB-6</t>
    <phoneticPr fontId="20"/>
  </si>
  <si>
    <t>UB-7</t>
    <phoneticPr fontId="20"/>
  </si>
  <si>
    <t>UB-8</t>
    <phoneticPr fontId="20"/>
  </si>
  <si>
    <t>UB-9</t>
    <phoneticPr fontId="20"/>
  </si>
  <si>
    <t>東郷・田熊</t>
    <rPh sb="0" eb="2">
      <t>トウゴウ</t>
    </rPh>
    <rPh sb="3" eb="5">
      <t>タグマ</t>
    </rPh>
    <phoneticPr fontId="20"/>
  </si>
  <si>
    <t>UC-1</t>
    <phoneticPr fontId="20"/>
  </si>
  <si>
    <t>UC-2</t>
    <phoneticPr fontId="20"/>
  </si>
  <si>
    <t>UC-3</t>
    <phoneticPr fontId="20"/>
  </si>
  <si>
    <t>UC-4</t>
    <phoneticPr fontId="20"/>
  </si>
  <si>
    <t>UC-5</t>
    <phoneticPr fontId="20"/>
  </si>
  <si>
    <t>UC-6</t>
    <phoneticPr fontId="20"/>
  </si>
  <si>
    <t>樟陽台1・2</t>
    <rPh sb="0" eb="1">
      <t>ショウ</t>
    </rPh>
    <rPh sb="1" eb="2">
      <t>ヨウ</t>
    </rPh>
    <rPh sb="2" eb="3">
      <t>ダイ</t>
    </rPh>
    <phoneticPr fontId="20"/>
  </si>
  <si>
    <t>樟陽台</t>
    <rPh sb="0" eb="1">
      <t>ショウ</t>
    </rPh>
    <rPh sb="1" eb="2">
      <t>ヨウ</t>
    </rPh>
    <rPh sb="2" eb="3">
      <t>ダイ</t>
    </rPh>
    <phoneticPr fontId="20"/>
  </si>
  <si>
    <t>ひかりヶ丘1・6・7</t>
    <rPh sb="4" eb="5">
      <t>オカ</t>
    </rPh>
    <phoneticPr fontId="20"/>
  </si>
  <si>
    <t>ひかりヶ丘2・3</t>
    <rPh sb="4" eb="5">
      <t>オカ</t>
    </rPh>
    <phoneticPr fontId="20"/>
  </si>
  <si>
    <t>ひかりヶ丘4・5</t>
    <rPh sb="4" eb="5">
      <t>オカ</t>
    </rPh>
    <phoneticPr fontId="20"/>
  </si>
  <si>
    <t>大井台</t>
    <rPh sb="0" eb="2">
      <t>オオイ</t>
    </rPh>
    <rPh sb="2" eb="3">
      <t>ダイ</t>
    </rPh>
    <phoneticPr fontId="20"/>
  </si>
  <si>
    <t>田熊1・6</t>
    <rPh sb="0" eb="2">
      <t>タグマ</t>
    </rPh>
    <phoneticPr fontId="20"/>
  </si>
  <si>
    <t>田熊2・3</t>
    <rPh sb="0" eb="2">
      <t>タグマ</t>
    </rPh>
    <phoneticPr fontId="20"/>
  </si>
  <si>
    <t>田熊4</t>
    <rPh sb="0" eb="2">
      <t>タグマ</t>
    </rPh>
    <phoneticPr fontId="20"/>
  </si>
  <si>
    <t>和歌美台　田隈5</t>
    <rPh sb="0" eb="1">
      <t>ワ</t>
    </rPh>
    <rPh sb="1" eb="2">
      <t>ウタ</t>
    </rPh>
    <rPh sb="2" eb="3">
      <t>ビ</t>
    </rPh>
    <rPh sb="3" eb="4">
      <t>ダイ</t>
    </rPh>
    <rPh sb="5" eb="7">
      <t>タグマ</t>
    </rPh>
    <phoneticPr fontId="20"/>
  </si>
  <si>
    <t>平井1・2・3</t>
    <rPh sb="0" eb="2">
      <t>ヒライ</t>
    </rPh>
    <phoneticPr fontId="20"/>
  </si>
  <si>
    <t>大井南　三倉</t>
    <rPh sb="0" eb="2">
      <t>オオイ</t>
    </rPh>
    <rPh sb="2" eb="3">
      <t>ミナミ</t>
    </rPh>
    <rPh sb="4" eb="5">
      <t>サン</t>
    </rPh>
    <rPh sb="5" eb="6">
      <t>クラ</t>
    </rPh>
    <phoneticPr fontId="20"/>
  </si>
  <si>
    <t>東郷1・2・3</t>
    <rPh sb="0" eb="2">
      <t>トウゴウ</t>
    </rPh>
    <phoneticPr fontId="20"/>
  </si>
  <si>
    <t>東郷4・5・6</t>
    <rPh sb="0" eb="2">
      <t>トウゴウ</t>
    </rPh>
    <phoneticPr fontId="20"/>
  </si>
  <si>
    <t>城西ヶ丘1・2・3</t>
    <rPh sb="0" eb="2">
      <t>ジョウサイ</t>
    </rPh>
    <rPh sb="3" eb="4">
      <t>オカ</t>
    </rPh>
    <phoneticPr fontId="20"/>
  </si>
  <si>
    <t>城西ヶ丘4・5・6</t>
    <rPh sb="0" eb="2">
      <t>ジョウサイ</t>
    </rPh>
    <rPh sb="3" eb="4">
      <t>オカ</t>
    </rPh>
    <phoneticPr fontId="20"/>
  </si>
  <si>
    <t>稲元1・2・3・4</t>
    <rPh sb="0" eb="2">
      <t>イナモト</t>
    </rPh>
    <phoneticPr fontId="20"/>
  </si>
  <si>
    <t>稲元5・6・7</t>
    <rPh sb="0" eb="2">
      <t>イナモト</t>
    </rPh>
    <phoneticPr fontId="20"/>
  </si>
  <si>
    <t>須恵1・2</t>
    <rPh sb="0" eb="2">
      <t>スエ</t>
    </rPh>
    <phoneticPr fontId="20"/>
  </si>
  <si>
    <t>須恵3・4　天平台</t>
    <rPh sb="0" eb="2">
      <t>スエ</t>
    </rPh>
    <rPh sb="6" eb="7">
      <t>テン</t>
    </rPh>
    <rPh sb="7" eb="8">
      <t>ヒラ</t>
    </rPh>
    <rPh sb="8" eb="9">
      <t>ダイ</t>
    </rPh>
    <phoneticPr fontId="20"/>
  </si>
  <si>
    <t>UD-1</t>
    <phoneticPr fontId="20"/>
  </si>
  <si>
    <t>UD-2</t>
    <phoneticPr fontId="20"/>
  </si>
  <si>
    <t>UD-3</t>
  </si>
  <si>
    <t>UD-4</t>
  </si>
  <si>
    <t>UD-5</t>
  </si>
  <si>
    <t>UD-6</t>
  </si>
  <si>
    <t>UD-7</t>
  </si>
  <si>
    <t>UD-8</t>
  </si>
  <si>
    <t>UD-9</t>
    <phoneticPr fontId="20"/>
  </si>
  <si>
    <t>UD-10</t>
    <phoneticPr fontId="20"/>
  </si>
  <si>
    <t>UD-11</t>
    <phoneticPr fontId="20"/>
  </si>
  <si>
    <t>UD-12</t>
    <phoneticPr fontId="20"/>
  </si>
  <si>
    <t>日の里1</t>
    <rPh sb="0" eb="1">
      <t>ヒ</t>
    </rPh>
    <rPh sb="2" eb="3">
      <t>サト</t>
    </rPh>
    <phoneticPr fontId="20"/>
  </si>
  <si>
    <t>日の里2</t>
    <rPh sb="0" eb="1">
      <t>ヒ</t>
    </rPh>
    <rPh sb="2" eb="3">
      <t>サト</t>
    </rPh>
    <phoneticPr fontId="20"/>
  </si>
  <si>
    <t>日の里3</t>
    <rPh sb="0" eb="1">
      <t>ヒ</t>
    </rPh>
    <rPh sb="2" eb="3">
      <t>サト</t>
    </rPh>
    <phoneticPr fontId="20"/>
  </si>
  <si>
    <t>日の里4</t>
    <rPh sb="0" eb="1">
      <t>ヒ</t>
    </rPh>
    <rPh sb="2" eb="3">
      <t>サト</t>
    </rPh>
    <phoneticPr fontId="20"/>
  </si>
  <si>
    <t>日の里5</t>
    <rPh sb="0" eb="1">
      <t>ヒ</t>
    </rPh>
    <rPh sb="2" eb="3">
      <t>サト</t>
    </rPh>
    <phoneticPr fontId="20"/>
  </si>
  <si>
    <t>日の里6</t>
    <rPh sb="0" eb="1">
      <t>ヒ</t>
    </rPh>
    <rPh sb="2" eb="3">
      <t>サト</t>
    </rPh>
    <phoneticPr fontId="20"/>
  </si>
  <si>
    <t>日の里7</t>
    <rPh sb="0" eb="1">
      <t>ヒ</t>
    </rPh>
    <rPh sb="2" eb="3">
      <t>サト</t>
    </rPh>
    <phoneticPr fontId="20"/>
  </si>
  <si>
    <t>日の里8</t>
    <rPh sb="0" eb="1">
      <t>ヒ</t>
    </rPh>
    <rPh sb="2" eb="3">
      <t>サト</t>
    </rPh>
    <phoneticPr fontId="20"/>
  </si>
  <si>
    <t>日の里9</t>
    <rPh sb="0" eb="1">
      <t>ヒ</t>
    </rPh>
    <rPh sb="2" eb="3">
      <t>サト</t>
    </rPh>
    <phoneticPr fontId="20"/>
  </si>
  <si>
    <t>青葉台1</t>
    <rPh sb="0" eb="3">
      <t>アオバダイ</t>
    </rPh>
    <phoneticPr fontId="20"/>
  </si>
  <si>
    <t>青葉台2</t>
    <rPh sb="0" eb="3">
      <t>アオバダイ</t>
    </rPh>
    <phoneticPr fontId="20"/>
  </si>
  <si>
    <t>朝野</t>
    <rPh sb="0" eb="2">
      <t>アサノ</t>
    </rPh>
    <phoneticPr fontId="20"/>
  </si>
  <si>
    <t>UE-1</t>
    <phoneticPr fontId="20"/>
  </si>
  <si>
    <t>UE-2</t>
    <phoneticPr fontId="20"/>
  </si>
  <si>
    <t>UE-3</t>
    <phoneticPr fontId="20"/>
  </si>
  <si>
    <t>UE-4</t>
  </si>
  <si>
    <t>UE-5</t>
  </si>
  <si>
    <t>UE-6</t>
  </si>
  <si>
    <t>UE-7</t>
  </si>
  <si>
    <t>UE-8</t>
  </si>
  <si>
    <t>UE-9</t>
  </si>
  <si>
    <t>UE-10</t>
  </si>
  <si>
    <t>UE-11</t>
  </si>
  <si>
    <t>UE-12</t>
    <phoneticPr fontId="20"/>
  </si>
  <si>
    <t>自由ヶ丘1・6</t>
    <rPh sb="0" eb="4">
      <t>ジユウガオカ</t>
    </rPh>
    <phoneticPr fontId="20"/>
  </si>
  <si>
    <t>自由ヶ丘2・自由ヶ丘一部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</si>
  <si>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自由ヶ丘3・4</t>
    <rPh sb="0" eb="4">
      <t>ジユウガオカ</t>
    </rPh>
    <phoneticPr fontId="20"/>
  </si>
  <si>
    <t>自由ヶ丘5</t>
    <rPh sb="0" eb="2">
      <t>ジユウ</t>
    </rPh>
    <rPh sb="3" eb="4">
      <t>オカ</t>
    </rPh>
    <phoneticPr fontId="20"/>
  </si>
  <si>
    <t>自由ヶ丘7・自由ヶ丘一部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</si>
  <si>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自由ヶ丘8・9</t>
    <rPh sb="0" eb="4">
      <t>ジユウガオカ</t>
    </rPh>
    <phoneticPr fontId="20"/>
  </si>
  <si>
    <t>自由ヶ丘10</t>
    <rPh sb="0" eb="4">
      <t>ジユウガオカ</t>
    </rPh>
    <phoneticPr fontId="20"/>
  </si>
  <si>
    <t>自由ヶ丘11</t>
    <rPh sb="0" eb="4">
      <t>ジユウガオカ</t>
    </rPh>
    <phoneticPr fontId="20"/>
  </si>
  <si>
    <t>自由ヶ丘西町・自由ヶ丘一部</t>
    <rPh sb="0" eb="4">
      <t>ジユウガオカ</t>
    </rPh>
    <rPh sb="4" eb="5">
      <t>ニシ</t>
    </rPh>
    <rPh sb="5" eb="6">
      <t>マチ</t>
    </rPh>
    <rPh sb="7" eb="11">
      <t>ジユウガオカ</t>
    </rPh>
    <rPh sb="11" eb="13">
      <t>イチブ</t>
    </rPh>
    <phoneticPr fontId="20"/>
  </si>
  <si>
    <t>自由ヶ丘南1・2</t>
    <rPh sb="0" eb="4">
      <t>ジユウガオカ</t>
    </rPh>
    <rPh sb="4" eb="5">
      <t>ミナミ</t>
    </rPh>
    <phoneticPr fontId="20"/>
  </si>
  <si>
    <t>自由ヶ丘南3</t>
    <rPh sb="0" eb="4">
      <t>ジユウガオカ</t>
    </rPh>
    <rPh sb="4" eb="5">
      <t>ミナミ</t>
    </rPh>
    <phoneticPr fontId="20"/>
  </si>
  <si>
    <t>自由ヶ丘南4</t>
    <rPh sb="0" eb="4">
      <t>ジユウガオカ</t>
    </rPh>
    <rPh sb="4" eb="5">
      <t>ミナミ</t>
    </rPh>
    <phoneticPr fontId="20"/>
  </si>
  <si>
    <t>UF-1</t>
    <phoneticPr fontId="20"/>
  </si>
  <si>
    <t>UF-2</t>
    <phoneticPr fontId="20"/>
  </si>
  <si>
    <t>UF-3</t>
  </si>
  <si>
    <t>UF-4</t>
  </si>
  <si>
    <t>UF-5</t>
  </si>
  <si>
    <t>UF-6</t>
  </si>
  <si>
    <t>UF-7</t>
  </si>
  <si>
    <t>UF-8</t>
  </si>
  <si>
    <t>UF-9</t>
  </si>
  <si>
    <t>UF-10</t>
  </si>
  <si>
    <t>くりえいと</t>
    <phoneticPr fontId="20"/>
  </si>
  <si>
    <t>大谷</t>
    <rPh sb="0" eb="2">
      <t>オオタニ</t>
    </rPh>
    <phoneticPr fontId="20"/>
  </si>
  <si>
    <t>泉ヶ丘1・2</t>
    <rPh sb="0" eb="3">
      <t>イズミガオカ</t>
    </rPh>
    <phoneticPr fontId="20"/>
  </si>
  <si>
    <t>三郎丸1・2</t>
    <rPh sb="0" eb="3">
      <t>サブロウマル</t>
    </rPh>
    <phoneticPr fontId="20"/>
  </si>
  <si>
    <t>三郎丸3</t>
    <rPh sb="0" eb="3">
      <t>サブロウマル</t>
    </rPh>
    <phoneticPr fontId="20"/>
  </si>
  <si>
    <t>三郎丸4・5・6</t>
    <rPh sb="0" eb="3">
      <t>サブロウマル</t>
    </rPh>
    <phoneticPr fontId="20"/>
  </si>
  <si>
    <t>土穴1</t>
    <rPh sb="0" eb="2">
      <t>ツチアナ</t>
    </rPh>
    <phoneticPr fontId="20"/>
  </si>
  <si>
    <t>土穴2・3・4</t>
    <rPh sb="0" eb="2">
      <t>ツチアナ</t>
    </rPh>
    <phoneticPr fontId="20"/>
  </si>
  <si>
    <t>陵厳寺1・3・4</t>
    <rPh sb="0" eb="3">
      <t>リョウゲンジ</t>
    </rPh>
    <phoneticPr fontId="20"/>
  </si>
  <si>
    <t>陵厳寺2</t>
    <rPh sb="0" eb="3">
      <t>リョウゲンジ</t>
    </rPh>
    <phoneticPr fontId="20"/>
  </si>
  <si>
    <t>UG-1</t>
    <phoneticPr fontId="20"/>
  </si>
  <si>
    <t>UG-2</t>
    <phoneticPr fontId="20"/>
  </si>
  <si>
    <t>UG-3</t>
    <phoneticPr fontId="20"/>
  </si>
  <si>
    <t>UG-4</t>
    <phoneticPr fontId="20"/>
  </si>
  <si>
    <t>UG-5</t>
    <phoneticPr fontId="20"/>
  </si>
  <si>
    <t>UG-6</t>
    <phoneticPr fontId="20"/>
  </si>
  <si>
    <t>UG-7</t>
    <phoneticPr fontId="20"/>
  </si>
  <si>
    <t>UG-8</t>
    <phoneticPr fontId="20"/>
  </si>
  <si>
    <t>UH-1</t>
    <phoneticPr fontId="20"/>
  </si>
  <si>
    <t>UH-2</t>
    <phoneticPr fontId="20"/>
  </si>
  <si>
    <t>UH-3</t>
    <phoneticPr fontId="20"/>
  </si>
  <si>
    <t>UH-4</t>
    <phoneticPr fontId="20"/>
  </si>
  <si>
    <t>UH-5</t>
    <phoneticPr fontId="20"/>
  </si>
  <si>
    <t>UH-6</t>
    <phoneticPr fontId="20"/>
  </si>
  <si>
    <t>UH-7</t>
    <phoneticPr fontId="20"/>
  </si>
  <si>
    <t>石丸1・4</t>
    <rPh sb="0" eb="2">
      <t>イシマル</t>
    </rPh>
    <phoneticPr fontId="20"/>
  </si>
  <si>
    <t>石丸2</t>
    <rPh sb="0" eb="2">
      <t>イシマル</t>
    </rPh>
    <phoneticPr fontId="20"/>
  </si>
  <si>
    <t>石丸3</t>
    <rPh sb="0" eb="2">
      <t>イシマル</t>
    </rPh>
    <phoneticPr fontId="20"/>
  </si>
  <si>
    <t>赤間1　徳重1・2</t>
    <rPh sb="0" eb="2">
      <t>アカマ</t>
    </rPh>
    <rPh sb="4" eb="6">
      <t>トクシゲ</t>
    </rPh>
    <phoneticPr fontId="20"/>
  </si>
  <si>
    <t>赤間2・3・4</t>
    <rPh sb="0" eb="2">
      <t>アカマ</t>
    </rPh>
    <phoneticPr fontId="20"/>
  </si>
  <si>
    <t>赤間5</t>
    <rPh sb="0" eb="2">
      <t>アカマ</t>
    </rPh>
    <phoneticPr fontId="20"/>
  </si>
  <si>
    <t>赤間6</t>
    <rPh sb="0" eb="2">
      <t>アカマ</t>
    </rPh>
    <phoneticPr fontId="20"/>
  </si>
  <si>
    <t>赤間駅前1・2　栄町、土穴</t>
    <rPh sb="0" eb="2">
      <t>アカマ</t>
    </rPh>
    <rPh sb="2" eb="3">
      <t>エキ</t>
    </rPh>
    <rPh sb="3" eb="4">
      <t>マエ</t>
    </rPh>
    <rPh sb="8" eb="9">
      <t>エイ</t>
    </rPh>
    <rPh sb="9" eb="10">
      <t>マチ</t>
    </rPh>
    <rPh sb="11" eb="13">
      <t>ツチアナ</t>
    </rPh>
    <phoneticPr fontId="20"/>
  </si>
  <si>
    <t>桜美台</t>
    <rPh sb="0" eb="1">
      <t>サクラ</t>
    </rPh>
    <rPh sb="1" eb="2">
      <t>ビ</t>
    </rPh>
    <rPh sb="2" eb="3">
      <t>ダイ</t>
    </rPh>
    <phoneticPr fontId="20"/>
  </si>
  <si>
    <t>田久1・2・4</t>
    <rPh sb="0" eb="2">
      <t>タク</t>
    </rPh>
    <phoneticPr fontId="20"/>
  </si>
  <si>
    <t>田久3・5・6</t>
    <rPh sb="0" eb="2">
      <t>タク</t>
    </rPh>
    <phoneticPr fontId="20"/>
  </si>
  <si>
    <t>葉山1　緑町</t>
    <rPh sb="0" eb="2">
      <t>ハヤマ</t>
    </rPh>
    <rPh sb="4" eb="6">
      <t>ミドリマチ</t>
    </rPh>
    <phoneticPr fontId="20"/>
  </si>
  <si>
    <t>葉山2　桜1</t>
    <rPh sb="0" eb="2">
      <t>ハヤマ</t>
    </rPh>
    <rPh sb="4" eb="5">
      <t>サクラ</t>
    </rPh>
    <phoneticPr fontId="20"/>
  </si>
  <si>
    <t>広陵台1・5</t>
    <rPh sb="0" eb="3">
      <t>コウリョウダイ</t>
    </rPh>
    <phoneticPr fontId="20"/>
  </si>
  <si>
    <t>広陵台2・3・4</t>
    <rPh sb="0" eb="3">
      <t>コウリョウダイ</t>
    </rPh>
    <phoneticPr fontId="20"/>
  </si>
  <si>
    <t>UA</t>
    <phoneticPr fontId="20"/>
  </si>
  <si>
    <t>UB</t>
    <phoneticPr fontId="20"/>
  </si>
  <si>
    <t>UC</t>
    <phoneticPr fontId="20"/>
  </si>
  <si>
    <t>UD</t>
    <phoneticPr fontId="20"/>
  </si>
  <si>
    <t>UE</t>
    <phoneticPr fontId="20"/>
  </si>
  <si>
    <t>UF</t>
    <phoneticPr fontId="20"/>
  </si>
  <si>
    <t>UG</t>
    <phoneticPr fontId="20"/>
  </si>
  <si>
    <t>UH</t>
    <phoneticPr fontId="20"/>
  </si>
  <si>
    <t>城西ヶ丘</t>
    <rPh sb="0" eb="2">
      <t>ジョウサイ</t>
    </rPh>
    <rPh sb="3" eb="4">
      <t>オカ</t>
    </rPh>
    <phoneticPr fontId="20"/>
  </si>
  <si>
    <t>日の里・青葉台</t>
    <rPh sb="0" eb="1">
      <t>ヒ</t>
    </rPh>
    <rPh sb="2" eb="3">
      <t>サト</t>
    </rPh>
    <rPh sb="4" eb="6">
      <t>アオバ</t>
    </rPh>
    <rPh sb="6" eb="7">
      <t>ダイ</t>
    </rPh>
    <phoneticPr fontId="20"/>
  </si>
  <si>
    <t>自由ヶ丘</t>
    <rPh sb="0" eb="4">
      <t>ジユウガオカ</t>
    </rPh>
    <phoneticPr fontId="20"/>
  </si>
  <si>
    <t>くりえいと</t>
    <phoneticPr fontId="20"/>
  </si>
  <si>
    <t>赤間・石丸</t>
    <rPh sb="0" eb="2">
      <t>アカマ</t>
    </rPh>
    <rPh sb="3" eb="5">
      <t>イシマル</t>
    </rPh>
    <phoneticPr fontId="20"/>
  </si>
  <si>
    <t>広陵台</t>
    <rPh sb="0" eb="3">
      <t>コウリョウダイ</t>
    </rPh>
    <phoneticPr fontId="20"/>
  </si>
  <si>
    <t>くりえいと</t>
    <phoneticPr fontId="20"/>
  </si>
  <si>
    <t>FA-1</t>
    <phoneticPr fontId="20"/>
  </si>
  <si>
    <t>FA-2</t>
    <phoneticPr fontId="20"/>
  </si>
  <si>
    <t>FA-3</t>
    <phoneticPr fontId="20"/>
  </si>
  <si>
    <t>FA-4</t>
    <phoneticPr fontId="20"/>
  </si>
  <si>
    <t>FA-5</t>
    <phoneticPr fontId="20"/>
  </si>
  <si>
    <t>FA-6</t>
    <phoneticPr fontId="20"/>
  </si>
  <si>
    <t>FA-7</t>
    <phoneticPr fontId="20"/>
  </si>
  <si>
    <t>FA-8</t>
    <phoneticPr fontId="20"/>
  </si>
  <si>
    <t>FA-9</t>
    <phoneticPr fontId="20"/>
  </si>
  <si>
    <t>FA-10</t>
    <phoneticPr fontId="20"/>
  </si>
  <si>
    <t>西福間1・2</t>
    <rPh sb="0" eb="1">
      <t>ニシ</t>
    </rPh>
    <rPh sb="1" eb="3">
      <t>フクマ</t>
    </rPh>
    <phoneticPr fontId="20"/>
  </si>
  <si>
    <t>中央1</t>
    <rPh sb="0" eb="2">
      <t>チュウオウ</t>
    </rPh>
    <phoneticPr fontId="20"/>
  </si>
  <si>
    <t>中央2</t>
    <rPh sb="0" eb="2">
      <t>チュウオウ</t>
    </rPh>
    <phoneticPr fontId="20"/>
  </si>
  <si>
    <t>中央3・4</t>
    <rPh sb="0" eb="2">
      <t>チュウオウ</t>
    </rPh>
    <phoneticPr fontId="20"/>
  </si>
  <si>
    <t>中央5</t>
    <rPh sb="0" eb="2">
      <t>チュウオウ</t>
    </rPh>
    <phoneticPr fontId="20"/>
  </si>
  <si>
    <t>中央6</t>
    <rPh sb="0" eb="2">
      <t>チュウオウ</t>
    </rPh>
    <phoneticPr fontId="20"/>
  </si>
  <si>
    <t>福間駅東1・2・3</t>
    <rPh sb="0" eb="2">
      <t>フクマ</t>
    </rPh>
    <rPh sb="2" eb="3">
      <t>エキ</t>
    </rPh>
    <rPh sb="3" eb="4">
      <t>ヒガシ</t>
    </rPh>
    <phoneticPr fontId="20"/>
  </si>
  <si>
    <t>光陽台1・3　光陽台南</t>
    <rPh sb="0" eb="3">
      <t>コウヨウダイ</t>
    </rPh>
    <rPh sb="7" eb="10">
      <t>コウヨウダイ</t>
    </rPh>
    <rPh sb="10" eb="11">
      <t>ミナミ</t>
    </rPh>
    <phoneticPr fontId="20"/>
  </si>
  <si>
    <t>光陽台2</t>
    <rPh sb="0" eb="3">
      <t>コウヨウダイ</t>
    </rPh>
    <phoneticPr fontId="20"/>
  </si>
  <si>
    <t>FB-1</t>
    <phoneticPr fontId="20"/>
  </si>
  <si>
    <t>FB-2</t>
    <phoneticPr fontId="20"/>
  </si>
  <si>
    <t>FB-3</t>
    <phoneticPr fontId="20"/>
  </si>
  <si>
    <t>FB-4</t>
    <phoneticPr fontId="20"/>
  </si>
  <si>
    <t>FB-5</t>
    <phoneticPr fontId="20"/>
  </si>
  <si>
    <t>FB-6</t>
    <phoneticPr fontId="20"/>
  </si>
  <si>
    <t>FB-7</t>
    <phoneticPr fontId="20"/>
  </si>
  <si>
    <t>FB-8</t>
    <phoneticPr fontId="20"/>
  </si>
  <si>
    <t>FB-9</t>
    <phoneticPr fontId="20"/>
  </si>
  <si>
    <t>FB-10</t>
    <phoneticPr fontId="20"/>
  </si>
  <si>
    <t>花見が浜1・2・3</t>
    <rPh sb="0" eb="2">
      <t>ハナミ</t>
    </rPh>
    <rPh sb="3" eb="4">
      <t>ハマ</t>
    </rPh>
    <phoneticPr fontId="20"/>
  </si>
  <si>
    <t>花見が丘1</t>
    <rPh sb="0" eb="2">
      <t>ハナミ</t>
    </rPh>
    <rPh sb="3" eb="4">
      <t>オカ</t>
    </rPh>
    <phoneticPr fontId="20"/>
  </si>
  <si>
    <t>花見が丘2・3</t>
    <rPh sb="0" eb="2">
      <t>ハナミ</t>
    </rPh>
    <rPh sb="3" eb="4">
      <t>オカ</t>
    </rPh>
    <phoneticPr fontId="20"/>
  </si>
  <si>
    <t>花見の里1　福間南4</t>
    <rPh sb="0" eb="2">
      <t>ハナミ</t>
    </rPh>
    <rPh sb="3" eb="4">
      <t>サト</t>
    </rPh>
    <rPh sb="6" eb="8">
      <t>フクマ</t>
    </rPh>
    <rPh sb="8" eb="9">
      <t>ミナミ</t>
    </rPh>
    <phoneticPr fontId="20"/>
  </si>
  <si>
    <t>花見の里2・3</t>
    <rPh sb="0" eb="2">
      <t>ハナミ</t>
    </rPh>
    <rPh sb="3" eb="4">
      <t>サト</t>
    </rPh>
    <phoneticPr fontId="20"/>
  </si>
  <si>
    <t>福間南1</t>
    <rPh sb="0" eb="2">
      <t>フクマ</t>
    </rPh>
    <rPh sb="2" eb="3">
      <t>ミナミ</t>
    </rPh>
    <phoneticPr fontId="20"/>
  </si>
  <si>
    <t>福間南2</t>
    <rPh sb="0" eb="2">
      <t>フクマ</t>
    </rPh>
    <rPh sb="2" eb="3">
      <t>ミナミ</t>
    </rPh>
    <phoneticPr fontId="20"/>
  </si>
  <si>
    <t>福間南3</t>
    <rPh sb="0" eb="2">
      <t>フクマ</t>
    </rPh>
    <rPh sb="2" eb="3">
      <t>ミナミ</t>
    </rPh>
    <phoneticPr fontId="20"/>
  </si>
  <si>
    <t>福間南5</t>
    <rPh sb="0" eb="2">
      <t>フクマ</t>
    </rPh>
    <rPh sb="2" eb="3">
      <t>ミナミ</t>
    </rPh>
    <phoneticPr fontId="20"/>
  </si>
  <si>
    <t>有弥の里1・2</t>
    <rPh sb="0" eb="2">
      <t>ユミ</t>
    </rPh>
    <rPh sb="3" eb="4">
      <t>サト</t>
    </rPh>
    <phoneticPr fontId="20"/>
  </si>
  <si>
    <t>花見が丘</t>
    <rPh sb="0" eb="2">
      <t>ハナミ</t>
    </rPh>
    <rPh sb="3" eb="4">
      <t>オカ</t>
    </rPh>
    <phoneticPr fontId="20"/>
  </si>
  <si>
    <t>FC-1</t>
    <phoneticPr fontId="20"/>
  </si>
  <si>
    <t>FC-2</t>
    <phoneticPr fontId="20"/>
  </si>
  <si>
    <t>FC-3</t>
    <phoneticPr fontId="20"/>
  </si>
  <si>
    <t>FC-4</t>
    <phoneticPr fontId="20"/>
  </si>
  <si>
    <t>FC-5</t>
    <phoneticPr fontId="20"/>
  </si>
  <si>
    <t>FC-6</t>
    <phoneticPr fontId="20"/>
  </si>
  <si>
    <t>FC-7</t>
    <phoneticPr fontId="20"/>
  </si>
  <si>
    <t>光陽台4・5</t>
    <rPh sb="0" eb="3">
      <t>コウヨウダイ</t>
    </rPh>
    <phoneticPr fontId="20"/>
  </si>
  <si>
    <t>光陽台6</t>
    <rPh sb="0" eb="3">
      <t>コウヨウダイ</t>
    </rPh>
    <phoneticPr fontId="20"/>
  </si>
  <si>
    <t>東福間1・5　小竹1</t>
    <rPh sb="0" eb="1">
      <t>ヒガシ</t>
    </rPh>
    <rPh sb="1" eb="3">
      <t>フクマ</t>
    </rPh>
    <rPh sb="7" eb="9">
      <t>オダケ</t>
    </rPh>
    <phoneticPr fontId="20"/>
  </si>
  <si>
    <t>東福間2　高平</t>
    <rPh sb="0" eb="1">
      <t>ヒガシ</t>
    </rPh>
    <rPh sb="1" eb="3">
      <t>フクマ</t>
    </rPh>
    <rPh sb="5" eb="7">
      <t>タカヒラ</t>
    </rPh>
    <phoneticPr fontId="20"/>
  </si>
  <si>
    <t>東福間3・4</t>
    <rPh sb="0" eb="1">
      <t>ヒガシ</t>
    </rPh>
    <rPh sb="1" eb="3">
      <t>フクマ</t>
    </rPh>
    <phoneticPr fontId="20"/>
  </si>
  <si>
    <t>東福間6・7　小竹2</t>
    <rPh sb="0" eb="1">
      <t>ヒガシ</t>
    </rPh>
    <rPh sb="1" eb="3">
      <t>フクマ</t>
    </rPh>
    <rPh sb="7" eb="9">
      <t>コタケ</t>
    </rPh>
    <phoneticPr fontId="20"/>
  </si>
  <si>
    <t>東福間8</t>
    <rPh sb="0" eb="1">
      <t>ヒガシ</t>
    </rPh>
    <rPh sb="1" eb="3">
      <t>フクマ</t>
    </rPh>
    <phoneticPr fontId="20"/>
  </si>
  <si>
    <t>東福間</t>
    <rPh sb="0" eb="1">
      <t>ヒガシ</t>
    </rPh>
    <rPh sb="1" eb="3">
      <t>フクマ</t>
    </rPh>
    <phoneticPr fontId="20"/>
  </si>
  <si>
    <t>FD-1</t>
    <phoneticPr fontId="20"/>
  </si>
  <si>
    <t>FD-2</t>
    <phoneticPr fontId="20"/>
  </si>
  <si>
    <t>FD-3</t>
    <phoneticPr fontId="20"/>
  </si>
  <si>
    <t>FD-4</t>
    <phoneticPr fontId="20"/>
  </si>
  <si>
    <t>FD-5</t>
    <phoneticPr fontId="20"/>
  </si>
  <si>
    <t>FD-6</t>
    <phoneticPr fontId="20"/>
  </si>
  <si>
    <t>FD-7</t>
    <phoneticPr fontId="20"/>
  </si>
  <si>
    <t>若木台1</t>
    <rPh sb="0" eb="2">
      <t>ワカキ</t>
    </rPh>
    <rPh sb="2" eb="3">
      <t>ダイ</t>
    </rPh>
    <phoneticPr fontId="20"/>
  </si>
  <si>
    <t>若木台2</t>
    <rPh sb="0" eb="2">
      <t>ワカキ</t>
    </rPh>
    <rPh sb="2" eb="3">
      <t>ダイ</t>
    </rPh>
    <phoneticPr fontId="20"/>
  </si>
  <si>
    <t>若木台3</t>
    <rPh sb="0" eb="2">
      <t>ワカキ</t>
    </rPh>
    <rPh sb="2" eb="3">
      <t>ダイ</t>
    </rPh>
    <phoneticPr fontId="20"/>
  </si>
  <si>
    <t>若木台4</t>
    <rPh sb="0" eb="2">
      <t>ワカキ</t>
    </rPh>
    <rPh sb="2" eb="3">
      <t>ダイ</t>
    </rPh>
    <phoneticPr fontId="20"/>
  </si>
  <si>
    <t>若木台5</t>
    <rPh sb="0" eb="2">
      <t>ワカキ</t>
    </rPh>
    <rPh sb="2" eb="3">
      <t>ダイ</t>
    </rPh>
    <phoneticPr fontId="20"/>
  </si>
  <si>
    <t>若木台6</t>
    <rPh sb="0" eb="2">
      <t>ワカキ</t>
    </rPh>
    <rPh sb="2" eb="3">
      <t>ダイ</t>
    </rPh>
    <phoneticPr fontId="20"/>
  </si>
  <si>
    <t>あけぼの　桜川</t>
    <rPh sb="5" eb="7">
      <t>サクラガワ</t>
    </rPh>
    <phoneticPr fontId="20"/>
  </si>
  <si>
    <t>若木台</t>
    <rPh sb="0" eb="2">
      <t>ワカキ</t>
    </rPh>
    <rPh sb="2" eb="3">
      <t>ダイ</t>
    </rPh>
    <phoneticPr fontId="20"/>
  </si>
  <si>
    <t>FE-2</t>
    <phoneticPr fontId="20"/>
  </si>
  <si>
    <t>FE-3</t>
    <phoneticPr fontId="20"/>
  </si>
  <si>
    <t>FE-4</t>
    <phoneticPr fontId="20"/>
  </si>
  <si>
    <t>FE-5</t>
    <phoneticPr fontId="20"/>
  </si>
  <si>
    <t>FE-6</t>
    <phoneticPr fontId="20"/>
  </si>
  <si>
    <t>FE-7</t>
    <phoneticPr fontId="20"/>
  </si>
  <si>
    <t>FE-8</t>
    <phoneticPr fontId="20"/>
  </si>
  <si>
    <t>FE-9</t>
    <phoneticPr fontId="20"/>
  </si>
  <si>
    <t>FE-10</t>
    <phoneticPr fontId="20"/>
  </si>
  <si>
    <t>FE-12</t>
    <phoneticPr fontId="20"/>
  </si>
  <si>
    <t>宮司6</t>
    <rPh sb="0" eb="2">
      <t>ミヤジ</t>
    </rPh>
    <phoneticPr fontId="20"/>
  </si>
  <si>
    <t>宮司ヶ丘</t>
    <rPh sb="0" eb="2">
      <t>ミヤジ</t>
    </rPh>
    <rPh sb="3" eb="4">
      <t>オカ</t>
    </rPh>
    <phoneticPr fontId="20"/>
  </si>
  <si>
    <t>星ヶ丘</t>
    <rPh sb="0" eb="3">
      <t>ホシガオカ</t>
    </rPh>
    <phoneticPr fontId="20"/>
  </si>
  <si>
    <t>宮司浜1・2</t>
    <rPh sb="0" eb="2">
      <t>ミヤジ</t>
    </rPh>
    <rPh sb="2" eb="3">
      <t>ハマ</t>
    </rPh>
    <phoneticPr fontId="20"/>
  </si>
  <si>
    <t>宮司浜3・4</t>
    <rPh sb="0" eb="2">
      <t>ミヤジ</t>
    </rPh>
    <rPh sb="2" eb="3">
      <t>ハマ</t>
    </rPh>
    <phoneticPr fontId="20"/>
  </si>
  <si>
    <t>津屋崎1</t>
    <rPh sb="0" eb="3">
      <t>ツヤザキ</t>
    </rPh>
    <phoneticPr fontId="20"/>
  </si>
  <si>
    <t>津屋崎2</t>
    <rPh sb="0" eb="3">
      <t>ツヤザキ</t>
    </rPh>
    <phoneticPr fontId="20"/>
  </si>
  <si>
    <t>津屋崎3</t>
    <rPh sb="0" eb="3">
      <t>ツヤザキ</t>
    </rPh>
    <phoneticPr fontId="20"/>
  </si>
  <si>
    <t>津屋崎4</t>
    <rPh sb="0" eb="3">
      <t>ツヤザキ</t>
    </rPh>
    <phoneticPr fontId="20"/>
  </si>
  <si>
    <t>津屋崎7</t>
    <rPh sb="0" eb="3">
      <t>ツヤザキ</t>
    </rPh>
    <phoneticPr fontId="20"/>
  </si>
  <si>
    <t>津屋崎</t>
    <rPh sb="0" eb="3">
      <t>ツヤザキ</t>
    </rPh>
    <phoneticPr fontId="20"/>
  </si>
  <si>
    <t>FA</t>
    <phoneticPr fontId="20"/>
  </si>
  <si>
    <t>FB</t>
    <phoneticPr fontId="20"/>
  </si>
  <si>
    <t>FC</t>
    <phoneticPr fontId="20"/>
  </si>
  <si>
    <t>FD</t>
    <phoneticPr fontId="20"/>
  </si>
  <si>
    <t>FE</t>
    <phoneticPr fontId="20"/>
  </si>
  <si>
    <t>古賀市 計</t>
    <rPh sb="0" eb="2">
      <t>コガ</t>
    </rPh>
    <rPh sb="2" eb="3">
      <t>シ</t>
    </rPh>
    <rPh sb="4" eb="5">
      <t>ケイ</t>
    </rPh>
    <phoneticPr fontId="20"/>
  </si>
  <si>
    <t>新宮町 計</t>
    <rPh sb="0" eb="3">
      <t>シングウマチ</t>
    </rPh>
    <rPh sb="4" eb="5">
      <t>ケイ</t>
    </rPh>
    <phoneticPr fontId="20"/>
  </si>
  <si>
    <t>GA-2</t>
    <phoneticPr fontId="20"/>
  </si>
  <si>
    <t>GA-3</t>
    <phoneticPr fontId="20"/>
  </si>
  <si>
    <t>GA-4</t>
    <phoneticPr fontId="20"/>
  </si>
  <si>
    <t>GA-5</t>
    <phoneticPr fontId="20"/>
  </si>
  <si>
    <t>GA-6</t>
    <phoneticPr fontId="20"/>
  </si>
  <si>
    <t>GA-7</t>
    <phoneticPr fontId="20"/>
  </si>
  <si>
    <t>GA-1</t>
    <phoneticPr fontId="20"/>
  </si>
  <si>
    <t>花見東1・2</t>
    <rPh sb="0" eb="3">
      <t>ハナミヒガシ</t>
    </rPh>
    <phoneticPr fontId="20"/>
  </si>
  <si>
    <t>花見東3・4</t>
    <rPh sb="0" eb="3">
      <t>ハナミヒガシ</t>
    </rPh>
    <phoneticPr fontId="20"/>
  </si>
  <si>
    <t>花見東5・6</t>
    <rPh sb="0" eb="3">
      <t>ハナミヒガシ</t>
    </rPh>
    <phoneticPr fontId="20"/>
  </si>
  <si>
    <t>花見東7</t>
    <rPh sb="0" eb="3">
      <t>ハナミヒガシ</t>
    </rPh>
    <phoneticPr fontId="20"/>
  </si>
  <si>
    <t>花見南1</t>
    <rPh sb="0" eb="2">
      <t>ハナミ</t>
    </rPh>
    <rPh sb="2" eb="3">
      <t>ミナミ</t>
    </rPh>
    <phoneticPr fontId="20"/>
  </si>
  <si>
    <t>花見南2</t>
    <rPh sb="0" eb="2">
      <t>ハナミ</t>
    </rPh>
    <rPh sb="2" eb="3">
      <t>ミナミ</t>
    </rPh>
    <phoneticPr fontId="20"/>
  </si>
  <si>
    <t>花見南3</t>
    <rPh sb="0" eb="2">
      <t>ハナミ</t>
    </rPh>
    <rPh sb="2" eb="3">
      <t>ミナミ</t>
    </rPh>
    <phoneticPr fontId="20"/>
  </si>
  <si>
    <t>花見</t>
    <rPh sb="0" eb="2">
      <t>ハナミ</t>
    </rPh>
    <phoneticPr fontId="20"/>
  </si>
  <si>
    <t>GB-3</t>
    <phoneticPr fontId="20"/>
  </si>
  <si>
    <t>GB-4</t>
    <phoneticPr fontId="20"/>
  </si>
  <si>
    <t>GB-5</t>
    <phoneticPr fontId="20"/>
  </si>
  <si>
    <t>GB-6</t>
    <phoneticPr fontId="20"/>
  </si>
  <si>
    <t>GB-7</t>
    <phoneticPr fontId="20"/>
  </si>
  <si>
    <t>GB-8</t>
    <phoneticPr fontId="20"/>
  </si>
  <si>
    <t>GB-1</t>
    <phoneticPr fontId="20"/>
  </si>
  <si>
    <t>舞の里1</t>
    <rPh sb="0" eb="1">
      <t>マイ</t>
    </rPh>
    <rPh sb="2" eb="3">
      <t>サト</t>
    </rPh>
    <phoneticPr fontId="20"/>
  </si>
  <si>
    <t>舞の里4</t>
    <rPh sb="0" eb="1">
      <t>マイ</t>
    </rPh>
    <rPh sb="2" eb="3">
      <t>サト</t>
    </rPh>
    <phoneticPr fontId="20"/>
  </si>
  <si>
    <t>舞の里5</t>
    <rPh sb="0" eb="1">
      <t>マイ</t>
    </rPh>
    <rPh sb="2" eb="3">
      <t>サト</t>
    </rPh>
    <phoneticPr fontId="20"/>
  </si>
  <si>
    <t>千鳥1</t>
    <rPh sb="0" eb="2">
      <t>チドリ</t>
    </rPh>
    <phoneticPr fontId="20"/>
  </si>
  <si>
    <t>千鳥2</t>
    <rPh sb="0" eb="2">
      <t>チドリ</t>
    </rPh>
    <phoneticPr fontId="20"/>
  </si>
  <si>
    <t>千鳥3・4・5</t>
    <rPh sb="0" eb="2">
      <t>チドリ</t>
    </rPh>
    <phoneticPr fontId="20"/>
  </si>
  <si>
    <t>千鳥6</t>
    <rPh sb="0" eb="2">
      <t>チドリ</t>
    </rPh>
    <phoneticPr fontId="20"/>
  </si>
  <si>
    <t>舞の里・千鳥</t>
    <rPh sb="0" eb="1">
      <t>マイ</t>
    </rPh>
    <rPh sb="2" eb="3">
      <t>サト</t>
    </rPh>
    <rPh sb="4" eb="6">
      <t>チドリ</t>
    </rPh>
    <phoneticPr fontId="20"/>
  </si>
  <si>
    <t>GC-1</t>
    <phoneticPr fontId="20"/>
  </si>
  <si>
    <t>GC-2</t>
    <phoneticPr fontId="20"/>
  </si>
  <si>
    <t>GC-3</t>
    <phoneticPr fontId="20"/>
  </si>
  <si>
    <t>GC-4</t>
    <phoneticPr fontId="20"/>
  </si>
  <si>
    <t>GC-5</t>
    <phoneticPr fontId="20"/>
  </si>
  <si>
    <t>GC-6</t>
    <phoneticPr fontId="20"/>
  </si>
  <si>
    <t>GC-7</t>
    <phoneticPr fontId="20"/>
  </si>
  <si>
    <t>天神1</t>
    <rPh sb="0" eb="2">
      <t>テンジン</t>
    </rPh>
    <phoneticPr fontId="20"/>
  </si>
  <si>
    <t>天神2・4</t>
    <rPh sb="0" eb="2">
      <t>テンジン</t>
    </rPh>
    <phoneticPr fontId="20"/>
  </si>
  <si>
    <t>天神3　駅東4・5</t>
    <rPh sb="0" eb="2">
      <t>テンジン</t>
    </rPh>
    <rPh sb="4" eb="5">
      <t>エキ</t>
    </rPh>
    <rPh sb="5" eb="6">
      <t>ヒガシ</t>
    </rPh>
    <phoneticPr fontId="20"/>
  </si>
  <si>
    <t>天神5</t>
    <rPh sb="0" eb="2">
      <t>テンジン</t>
    </rPh>
    <phoneticPr fontId="20"/>
  </si>
  <si>
    <t>天神6</t>
    <rPh sb="0" eb="2">
      <t>テンジン</t>
    </rPh>
    <phoneticPr fontId="20"/>
  </si>
  <si>
    <t>天神7</t>
    <rPh sb="0" eb="2">
      <t>テンジン</t>
    </rPh>
    <phoneticPr fontId="20"/>
  </si>
  <si>
    <t>駅東1・2・3</t>
    <rPh sb="0" eb="1">
      <t>エキ</t>
    </rPh>
    <rPh sb="1" eb="2">
      <t>ヒガシ</t>
    </rPh>
    <phoneticPr fontId="20"/>
  </si>
  <si>
    <t>天神</t>
    <rPh sb="0" eb="2">
      <t>テンジン</t>
    </rPh>
    <phoneticPr fontId="20"/>
  </si>
  <si>
    <t>GD-1</t>
    <phoneticPr fontId="20"/>
  </si>
  <si>
    <t>GD-2</t>
    <phoneticPr fontId="20"/>
  </si>
  <si>
    <t>GD-3</t>
    <phoneticPr fontId="20"/>
  </si>
  <si>
    <t>GD-4</t>
    <phoneticPr fontId="20"/>
  </si>
  <si>
    <t>中央1・2・3・4</t>
    <rPh sb="0" eb="2">
      <t>チュウオウ</t>
    </rPh>
    <phoneticPr fontId="20"/>
  </si>
  <si>
    <t>中央5・6</t>
    <rPh sb="0" eb="2">
      <t>チュウオウ</t>
    </rPh>
    <phoneticPr fontId="20"/>
  </si>
  <si>
    <t>新久保1・2</t>
    <rPh sb="0" eb="3">
      <t>シンクボ</t>
    </rPh>
    <phoneticPr fontId="20"/>
  </si>
  <si>
    <t>中央・久保</t>
    <rPh sb="0" eb="2">
      <t>チュウオウ</t>
    </rPh>
    <rPh sb="3" eb="5">
      <t>クボ</t>
    </rPh>
    <phoneticPr fontId="20"/>
  </si>
  <si>
    <t>GE-1</t>
    <phoneticPr fontId="20"/>
  </si>
  <si>
    <t>GE-2</t>
    <phoneticPr fontId="20"/>
  </si>
  <si>
    <t>GE-3</t>
    <phoneticPr fontId="20"/>
  </si>
  <si>
    <t>GE-4</t>
    <phoneticPr fontId="20"/>
  </si>
  <si>
    <t>GE-5</t>
    <phoneticPr fontId="20"/>
  </si>
  <si>
    <t>GE-7</t>
    <phoneticPr fontId="20"/>
  </si>
  <si>
    <t>GE-8</t>
    <phoneticPr fontId="20"/>
  </si>
  <si>
    <t>GE-9</t>
    <phoneticPr fontId="20"/>
  </si>
  <si>
    <t>日吉1</t>
    <rPh sb="0" eb="2">
      <t>ヒヨシ</t>
    </rPh>
    <phoneticPr fontId="20"/>
  </si>
  <si>
    <t>日吉2・3</t>
    <rPh sb="0" eb="2">
      <t>ヒヨシ</t>
    </rPh>
    <phoneticPr fontId="20"/>
  </si>
  <si>
    <t>花鶴丘1</t>
    <rPh sb="0" eb="3">
      <t>カヅルガオカ</t>
    </rPh>
    <phoneticPr fontId="20"/>
  </si>
  <si>
    <t>花鶴丘2</t>
    <rPh sb="0" eb="3">
      <t>カヅルガオカ</t>
    </rPh>
    <phoneticPr fontId="20"/>
  </si>
  <si>
    <t>花鶴丘3　鹿部</t>
    <rPh sb="0" eb="3">
      <t>カヅルガオカ</t>
    </rPh>
    <rPh sb="5" eb="7">
      <t>シシブ</t>
    </rPh>
    <phoneticPr fontId="20"/>
  </si>
  <si>
    <t>今の庄1</t>
    <rPh sb="0" eb="1">
      <t>イマ</t>
    </rPh>
    <rPh sb="2" eb="3">
      <t>ショウ</t>
    </rPh>
    <phoneticPr fontId="20"/>
  </si>
  <si>
    <t>今の庄2</t>
    <rPh sb="0" eb="1">
      <t>イマ</t>
    </rPh>
    <rPh sb="2" eb="3">
      <t>ショウ</t>
    </rPh>
    <phoneticPr fontId="20"/>
  </si>
  <si>
    <t>今の庄3</t>
    <rPh sb="0" eb="1">
      <t>イマ</t>
    </rPh>
    <rPh sb="2" eb="3">
      <t>ショウ</t>
    </rPh>
    <phoneticPr fontId="20"/>
  </si>
  <si>
    <t>花鶴丘</t>
    <rPh sb="0" eb="3">
      <t>カヅルガオカ</t>
    </rPh>
    <phoneticPr fontId="20"/>
  </si>
  <si>
    <t>SA-1</t>
    <phoneticPr fontId="20"/>
  </si>
  <si>
    <t>SA-2</t>
    <phoneticPr fontId="20"/>
  </si>
  <si>
    <t>SA-3</t>
    <phoneticPr fontId="20"/>
  </si>
  <si>
    <t>SA-4</t>
    <phoneticPr fontId="20"/>
  </si>
  <si>
    <t>SA-5</t>
    <phoneticPr fontId="20"/>
  </si>
  <si>
    <t>SA-6</t>
    <phoneticPr fontId="20"/>
  </si>
  <si>
    <t>SA-7</t>
    <phoneticPr fontId="20"/>
  </si>
  <si>
    <t>SB-2</t>
    <phoneticPr fontId="20"/>
  </si>
  <si>
    <t>SB-3</t>
    <phoneticPr fontId="20"/>
  </si>
  <si>
    <t>SB-4</t>
    <phoneticPr fontId="20"/>
  </si>
  <si>
    <t>SB-5</t>
    <phoneticPr fontId="20"/>
  </si>
  <si>
    <t>SB-6</t>
    <phoneticPr fontId="20"/>
  </si>
  <si>
    <t>SB-7</t>
    <phoneticPr fontId="20"/>
  </si>
  <si>
    <t>SB-9</t>
    <phoneticPr fontId="20"/>
  </si>
  <si>
    <t>下府4・5</t>
    <rPh sb="0" eb="2">
      <t>シモノフ</t>
    </rPh>
    <phoneticPr fontId="20"/>
  </si>
  <si>
    <t>下府6・7・8　大字新宮</t>
    <rPh sb="0" eb="2">
      <t>シモノフ</t>
    </rPh>
    <rPh sb="8" eb="10">
      <t>オオアザ</t>
    </rPh>
    <rPh sb="10" eb="12">
      <t>シングウ</t>
    </rPh>
    <phoneticPr fontId="20"/>
  </si>
  <si>
    <t>杜の宮1・2・3・4</t>
    <rPh sb="0" eb="1">
      <t>モリ</t>
    </rPh>
    <rPh sb="2" eb="3">
      <t>ミヤ</t>
    </rPh>
    <phoneticPr fontId="20"/>
  </si>
  <si>
    <t>緑ヶ浜1・3・4</t>
    <rPh sb="0" eb="3">
      <t>ミドリガハマ</t>
    </rPh>
    <phoneticPr fontId="20"/>
  </si>
  <si>
    <t>緑ヶ浜2</t>
    <rPh sb="0" eb="3">
      <t>ミドリガハマ</t>
    </rPh>
    <phoneticPr fontId="20"/>
  </si>
  <si>
    <t>桜山手1・2・3</t>
    <rPh sb="0" eb="1">
      <t>サクラ</t>
    </rPh>
    <rPh sb="1" eb="3">
      <t>ヤマテ</t>
    </rPh>
    <phoneticPr fontId="20"/>
  </si>
  <si>
    <t>美咲1・2・3</t>
    <rPh sb="0" eb="2">
      <t>ミサキ</t>
    </rPh>
    <phoneticPr fontId="20"/>
  </si>
  <si>
    <t>夜臼1・2・3・4</t>
    <rPh sb="0" eb="2">
      <t>ユウス</t>
    </rPh>
    <phoneticPr fontId="20"/>
  </si>
  <si>
    <t>夜臼5・6</t>
    <rPh sb="0" eb="2">
      <t>ユウス</t>
    </rPh>
    <phoneticPr fontId="20"/>
  </si>
  <si>
    <t>三代一部①</t>
    <rPh sb="0" eb="2">
      <t>ミシロ</t>
    </rPh>
    <rPh sb="2" eb="4">
      <t>イチブ</t>
    </rPh>
    <phoneticPr fontId="20"/>
  </si>
  <si>
    <t>三代一部②</t>
    <rPh sb="0" eb="2">
      <t>ミシロ</t>
    </rPh>
    <rPh sb="2" eb="4">
      <t>イチブ</t>
    </rPh>
    <phoneticPr fontId="20"/>
  </si>
  <si>
    <t>古賀市</t>
    <rPh sb="0" eb="3">
      <t>コガシ</t>
    </rPh>
    <phoneticPr fontId="20"/>
  </si>
  <si>
    <t>新宮町</t>
    <rPh sb="0" eb="3">
      <t>シングウマチ</t>
    </rPh>
    <phoneticPr fontId="20"/>
  </si>
  <si>
    <t>下府・緑ヶ浜</t>
    <rPh sb="0" eb="2">
      <t>シモノフ</t>
    </rPh>
    <rPh sb="3" eb="4">
      <t>ミドリ</t>
    </rPh>
    <rPh sb="5" eb="6">
      <t>ハマ</t>
    </rPh>
    <phoneticPr fontId="20"/>
  </si>
  <si>
    <t>夜臼・湊坂</t>
    <rPh sb="0" eb="2">
      <t>ユウス</t>
    </rPh>
    <rPh sb="3" eb="4">
      <t>ミナト</t>
    </rPh>
    <rPh sb="4" eb="5">
      <t>ザカ</t>
    </rPh>
    <phoneticPr fontId="20"/>
  </si>
  <si>
    <t>HA-1</t>
    <phoneticPr fontId="20"/>
  </si>
  <si>
    <t>HA-2</t>
    <phoneticPr fontId="20"/>
  </si>
  <si>
    <t>HA-3</t>
    <phoneticPr fontId="20"/>
  </si>
  <si>
    <t>HA-4</t>
    <phoneticPr fontId="20"/>
  </si>
  <si>
    <t>HA-5</t>
    <phoneticPr fontId="20"/>
  </si>
  <si>
    <t>HA-6</t>
    <phoneticPr fontId="20"/>
  </si>
  <si>
    <t>HA-7</t>
    <phoneticPr fontId="20"/>
  </si>
  <si>
    <t>HA-8</t>
    <phoneticPr fontId="20"/>
  </si>
  <si>
    <t>美和台1</t>
    <rPh sb="0" eb="2">
      <t>ミワ</t>
    </rPh>
    <rPh sb="2" eb="3">
      <t>ダイ</t>
    </rPh>
    <phoneticPr fontId="20"/>
  </si>
  <si>
    <t>美和台2</t>
    <rPh sb="0" eb="2">
      <t>ミワ</t>
    </rPh>
    <rPh sb="2" eb="3">
      <t>ダイ</t>
    </rPh>
    <phoneticPr fontId="20"/>
  </si>
  <si>
    <t>美和台3</t>
    <rPh sb="0" eb="2">
      <t>ミワ</t>
    </rPh>
    <rPh sb="2" eb="3">
      <t>ダイ</t>
    </rPh>
    <phoneticPr fontId="20"/>
  </si>
  <si>
    <t>美和台4</t>
    <rPh sb="0" eb="2">
      <t>ミワ</t>
    </rPh>
    <rPh sb="2" eb="3">
      <t>ダイ</t>
    </rPh>
    <phoneticPr fontId="20"/>
  </si>
  <si>
    <t>美和台5</t>
    <rPh sb="0" eb="2">
      <t>ミワ</t>
    </rPh>
    <rPh sb="2" eb="3">
      <t>ダイ</t>
    </rPh>
    <phoneticPr fontId="20"/>
  </si>
  <si>
    <t>美和台6</t>
    <rPh sb="0" eb="2">
      <t>ミワ</t>
    </rPh>
    <rPh sb="2" eb="3">
      <t>ダイ</t>
    </rPh>
    <phoneticPr fontId="20"/>
  </si>
  <si>
    <t>美和台7</t>
    <rPh sb="0" eb="2">
      <t>ミワ</t>
    </rPh>
    <rPh sb="2" eb="3">
      <t>ダイ</t>
    </rPh>
    <phoneticPr fontId="20"/>
  </si>
  <si>
    <t>美和台新町</t>
    <rPh sb="0" eb="2">
      <t>ミワ</t>
    </rPh>
    <rPh sb="2" eb="3">
      <t>ダイ</t>
    </rPh>
    <rPh sb="3" eb="5">
      <t>シンマチ</t>
    </rPh>
    <phoneticPr fontId="20"/>
  </si>
  <si>
    <t>美和台</t>
    <rPh sb="0" eb="2">
      <t>ミワ</t>
    </rPh>
    <rPh sb="2" eb="3">
      <t>ダイ</t>
    </rPh>
    <phoneticPr fontId="20"/>
  </si>
  <si>
    <t>HB-1①</t>
    <phoneticPr fontId="20"/>
  </si>
  <si>
    <t>HB-1②</t>
    <phoneticPr fontId="20"/>
  </si>
  <si>
    <t>HB-2①</t>
    <phoneticPr fontId="20"/>
  </si>
  <si>
    <t>HB-2②</t>
    <phoneticPr fontId="20"/>
  </si>
  <si>
    <t>HB-3</t>
    <phoneticPr fontId="20"/>
  </si>
  <si>
    <t>HB-4</t>
    <phoneticPr fontId="20"/>
  </si>
  <si>
    <t>HB-5</t>
    <phoneticPr fontId="20"/>
  </si>
  <si>
    <t>HB-6</t>
    <phoneticPr fontId="20"/>
  </si>
  <si>
    <t>HB-7</t>
    <phoneticPr fontId="20"/>
  </si>
  <si>
    <t>HB-8①</t>
    <phoneticPr fontId="20"/>
  </si>
  <si>
    <t>HB-8②</t>
    <phoneticPr fontId="20"/>
  </si>
  <si>
    <t>HB-9①</t>
    <phoneticPr fontId="20"/>
  </si>
  <si>
    <t>HB-9②</t>
    <phoneticPr fontId="20"/>
  </si>
  <si>
    <t>HB-10</t>
    <phoneticPr fontId="20"/>
  </si>
  <si>
    <t>和白丘1①</t>
    <rPh sb="0" eb="3">
      <t>ワジロガオカ</t>
    </rPh>
    <phoneticPr fontId="20"/>
  </si>
  <si>
    <t>和白丘1②</t>
    <rPh sb="0" eb="3">
      <t>ワジロガオカ</t>
    </rPh>
    <phoneticPr fontId="20"/>
  </si>
  <si>
    <t>和白丘2①</t>
    <rPh sb="0" eb="3">
      <t>ワジロガオカ</t>
    </rPh>
    <phoneticPr fontId="20"/>
  </si>
  <si>
    <t>和白丘2②</t>
    <rPh sb="0" eb="3">
      <t>ワジロガオカ</t>
    </rPh>
    <phoneticPr fontId="20"/>
  </si>
  <si>
    <t>和白丘3</t>
    <rPh sb="0" eb="3">
      <t>ワジロガオカ</t>
    </rPh>
    <phoneticPr fontId="20"/>
  </si>
  <si>
    <t>和白丘4</t>
    <rPh sb="0" eb="3">
      <t>ワジロガオカ</t>
    </rPh>
    <phoneticPr fontId="20"/>
  </si>
  <si>
    <t>和白1</t>
    <rPh sb="0" eb="2">
      <t>ワジロ</t>
    </rPh>
    <phoneticPr fontId="20"/>
  </si>
  <si>
    <t>和白2・和白3①</t>
    <rPh sb="0" eb="2">
      <t>ワジロ</t>
    </rPh>
    <rPh sb="4" eb="6">
      <t>ワジロ</t>
    </rPh>
    <phoneticPr fontId="20"/>
  </si>
  <si>
    <t>和白3②</t>
    <rPh sb="0" eb="2">
      <t>ワジロ</t>
    </rPh>
    <phoneticPr fontId="20"/>
  </si>
  <si>
    <t>和白4①</t>
    <rPh sb="0" eb="2">
      <t>ワジロ</t>
    </rPh>
    <phoneticPr fontId="20"/>
  </si>
  <si>
    <t>和白4②</t>
    <rPh sb="0" eb="2">
      <t>ワジロ</t>
    </rPh>
    <phoneticPr fontId="20"/>
  </si>
  <si>
    <t>和白5②</t>
    <rPh sb="0" eb="2">
      <t>ワジロ</t>
    </rPh>
    <phoneticPr fontId="20"/>
  </si>
  <si>
    <t>和白6</t>
    <rPh sb="0" eb="2">
      <t>ワジロ</t>
    </rPh>
    <phoneticPr fontId="20"/>
  </si>
  <si>
    <t>HC-1</t>
    <phoneticPr fontId="20"/>
  </si>
  <si>
    <t>HC-2①</t>
    <phoneticPr fontId="20"/>
  </si>
  <si>
    <t>HC-2②</t>
    <phoneticPr fontId="20"/>
  </si>
  <si>
    <t>HC-3</t>
    <phoneticPr fontId="20"/>
  </si>
  <si>
    <t>HC-4</t>
    <phoneticPr fontId="20"/>
  </si>
  <si>
    <t>HC-5</t>
    <phoneticPr fontId="20"/>
  </si>
  <si>
    <t>HC-6</t>
    <phoneticPr fontId="20"/>
  </si>
  <si>
    <t>三苫1</t>
    <rPh sb="0" eb="2">
      <t>ミトマ</t>
    </rPh>
    <phoneticPr fontId="20"/>
  </si>
  <si>
    <t>三苫2①</t>
    <rPh sb="0" eb="2">
      <t>ミトマ</t>
    </rPh>
    <phoneticPr fontId="20"/>
  </si>
  <si>
    <t>三苫2②</t>
    <rPh sb="0" eb="2">
      <t>ミトマ</t>
    </rPh>
    <phoneticPr fontId="20"/>
  </si>
  <si>
    <t>三苫3</t>
    <rPh sb="0" eb="2">
      <t>ミトマ</t>
    </rPh>
    <phoneticPr fontId="20"/>
  </si>
  <si>
    <t>三苫4</t>
    <rPh sb="0" eb="2">
      <t>ミトマ</t>
    </rPh>
    <phoneticPr fontId="20"/>
  </si>
  <si>
    <t>三苫5</t>
    <rPh sb="0" eb="2">
      <t>ミトマ</t>
    </rPh>
    <phoneticPr fontId="20"/>
  </si>
  <si>
    <t>三苫6・7</t>
    <rPh sb="0" eb="2">
      <t>ミトマ</t>
    </rPh>
    <phoneticPr fontId="20"/>
  </si>
  <si>
    <t>三苫</t>
    <rPh sb="0" eb="2">
      <t>ミトマ</t>
    </rPh>
    <phoneticPr fontId="20"/>
  </si>
  <si>
    <t>HD-1</t>
    <phoneticPr fontId="20"/>
  </si>
  <si>
    <t>HD-2</t>
    <phoneticPr fontId="20"/>
  </si>
  <si>
    <t>塩浜1①</t>
    <rPh sb="0" eb="2">
      <t>シオハマ</t>
    </rPh>
    <phoneticPr fontId="20"/>
  </si>
  <si>
    <t>塩浜1②・塩浜3</t>
    <rPh sb="0" eb="2">
      <t>シオハマ</t>
    </rPh>
    <rPh sb="5" eb="7">
      <t>シオハマ</t>
    </rPh>
    <phoneticPr fontId="20"/>
  </si>
  <si>
    <t>HE-1</t>
    <phoneticPr fontId="20"/>
  </si>
  <si>
    <t>HE-2</t>
    <phoneticPr fontId="20"/>
  </si>
  <si>
    <t>HE-3</t>
    <phoneticPr fontId="20"/>
  </si>
  <si>
    <t>HE-4</t>
    <phoneticPr fontId="20"/>
  </si>
  <si>
    <t>HE-5①</t>
    <phoneticPr fontId="20"/>
  </si>
  <si>
    <t>HE-5②</t>
    <phoneticPr fontId="20"/>
  </si>
  <si>
    <t>HE-6</t>
    <phoneticPr fontId="20"/>
  </si>
  <si>
    <t>HE-7</t>
    <phoneticPr fontId="20"/>
  </si>
  <si>
    <t>HE-8</t>
    <phoneticPr fontId="20"/>
  </si>
  <si>
    <t>HE-9</t>
    <phoneticPr fontId="20"/>
  </si>
  <si>
    <t>高美台1</t>
    <rPh sb="0" eb="3">
      <t>タカミダイ</t>
    </rPh>
    <phoneticPr fontId="20"/>
  </si>
  <si>
    <t>高美台2</t>
    <rPh sb="0" eb="3">
      <t>タカミダイ</t>
    </rPh>
    <phoneticPr fontId="20"/>
  </si>
  <si>
    <t>高美台3</t>
    <rPh sb="0" eb="3">
      <t>タカミダイ</t>
    </rPh>
    <phoneticPr fontId="20"/>
  </si>
  <si>
    <t>高美台4</t>
    <rPh sb="0" eb="3">
      <t>タカミダイ</t>
    </rPh>
    <phoneticPr fontId="20"/>
  </si>
  <si>
    <t>和白東1①</t>
    <rPh sb="0" eb="3">
      <t>ワジロヒガシ</t>
    </rPh>
    <phoneticPr fontId="20"/>
  </si>
  <si>
    <t>和白東1②</t>
    <rPh sb="0" eb="3">
      <t>ワジロヒガシ</t>
    </rPh>
    <phoneticPr fontId="20"/>
  </si>
  <si>
    <t>和白東2</t>
    <rPh sb="0" eb="3">
      <t>ワジロヒガシ</t>
    </rPh>
    <phoneticPr fontId="20"/>
  </si>
  <si>
    <t>和白東3</t>
    <rPh sb="0" eb="3">
      <t>ワジロヒガシ</t>
    </rPh>
    <phoneticPr fontId="20"/>
  </si>
  <si>
    <t>和白東4</t>
    <rPh sb="0" eb="3">
      <t>ワジロヒガシ</t>
    </rPh>
    <phoneticPr fontId="20"/>
  </si>
  <si>
    <t>和白東5</t>
    <rPh sb="0" eb="3">
      <t>ワジロヒガシ</t>
    </rPh>
    <phoneticPr fontId="20"/>
  </si>
  <si>
    <t>HF-1</t>
    <phoneticPr fontId="20"/>
  </si>
  <si>
    <t>HF-2①</t>
    <phoneticPr fontId="20"/>
  </si>
  <si>
    <t>HF-2②</t>
    <phoneticPr fontId="20"/>
  </si>
  <si>
    <t>HF-3</t>
    <phoneticPr fontId="20"/>
  </si>
  <si>
    <t>HF-4</t>
    <phoneticPr fontId="20"/>
  </si>
  <si>
    <t>HF-5</t>
    <phoneticPr fontId="20"/>
  </si>
  <si>
    <t>HF-6</t>
    <phoneticPr fontId="20"/>
  </si>
  <si>
    <t>HF-7</t>
    <phoneticPr fontId="20"/>
  </si>
  <si>
    <t>HF-8</t>
    <phoneticPr fontId="20"/>
  </si>
  <si>
    <t>HF-9</t>
    <phoneticPr fontId="20"/>
  </si>
  <si>
    <t>HF-10</t>
    <phoneticPr fontId="20"/>
  </si>
  <si>
    <t>HF-11</t>
    <phoneticPr fontId="20"/>
  </si>
  <si>
    <t>HF-12</t>
    <phoneticPr fontId="20"/>
  </si>
  <si>
    <t>香住ケ丘1・7</t>
    <rPh sb="0" eb="4">
      <t>カスミガオカ</t>
    </rPh>
    <phoneticPr fontId="20"/>
  </si>
  <si>
    <t>香住ケ丘2①</t>
    <rPh sb="0" eb="4">
      <t>カスミガオカ</t>
    </rPh>
    <phoneticPr fontId="20"/>
  </si>
  <si>
    <t>香住ケ丘2②</t>
    <rPh sb="0" eb="4">
      <t>カスミガオカ</t>
    </rPh>
    <phoneticPr fontId="20"/>
  </si>
  <si>
    <t>香住ケ丘3</t>
    <rPh sb="0" eb="4">
      <t>カスミガオカ</t>
    </rPh>
    <phoneticPr fontId="20"/>
  </si>
  <si>
    <t>香住ケ丘4</t>
    <rPh sb="0" eb="4">
      <t>カスミガオカ</t>
    </rPh>
    <phoneticPr fontId="20"/>
  </si>
  <si>
    <t>香住ケ丘5</t>
    <rPh sb="0" eb="4">
      <t>カスミガオカ</t>
    </rPh>
    <phoneticPr fontId="20"/>
  </si>
  <si>
    <t>香住ケ丘6</t>
    <rPh sb="0" eb="4">
      <t>カスミガオカ</t>
    </rPh>
    <phoneticPr fontId="20"/>
  </si>
  <si>
    <t>唐原1</t>
    <rPh sb="0" eb="2">
      <t>トウノハル</t>
    </rPh>
    <phoneticPr fontId="20"/>
  </si>
  <si>
    <t>唐原2</t>
    <rPh sb="0" eb="2">
      <t>トウノハル</t>
    </rPh>
    <phoneticPr fontId="20"/>
  </si>
  <si>
    <t>唐原3</t>
    <rPh sb="0" eb="2">
      <t>トウノハル</t>
    </rPh>
    <phoneticPr fontId="20"/>
  </si>
  <si>
    <t>唐原4</t>
    <rPh sb="0" eb="2">
      <t>トウノハル</t>
    </rPh>
    <phoneticPr fontId="20"/>
  </si>
  <si>
    <t>唐原5</t>
    <rPh sb="0" eb="2">
      <t>トウノハル</t>
    </rPh>
    <phoneticPr fontId="20"/>
  </si>
  <si>
    <t>唐原6・7</t>
    <rPh sb="0" eb="2">
      <t>トウノハル</t>
    </rPh>
    <phoneticPr fontId="20"/>
  </si>
  <si>
    <t>香住ケ丘・唐原</t>
    <rPh sb="0" eb="4">
      <t>カスミガオカ</t>
    </rPh>
    <rPh sb="5" eb="7">
      <t>トウノハル</t>
    </rPh>
    <phoneticPr fontId="20"/>
  </si>
  <si>
    <t>HG-1①</t>
    <phoneticPr fontId="20"/>
  </si>
  <si>
    <t>HG-1②</t>
    <phoneticPr fontId="20"/>
  </si>
  <si>
    <t>HG-2</t>
    <phoneticPr fontId="20"/>
  </si>
  <si>
    <t>HG-3</t>
    <phoneticPr fontId="20"/>
  </si>
  <si>
    <t>HG-4</t>
    <phoneticPr fontId="20"/>
  </si>
  <si>
    <t>HG-5</t>
    <phoneticPr fontId="20"/>
  </si>
  <si>
    <t>HG-6</t>
    <phoneticPr fontId="20"/>
  </si>
  <si>
    <t>HG-7</t>
    <phoneticPr fontId="20"/>
  </si>
  <si>
    <t>松香台1①</t>
    <rPh sb="0" eb="3">
      <t>マツカダイ</t>
    </rPh>
    <phoneticPr fontId="20"/>
  </si>
  <si>
    <t>松香台1②</t>
    <rPh sb="0" eb="3">
      <t>マツカダイ</t>
    </rPh>
    <phoneticPr fontId="20"/>
  </si>
  <si>
    <t>松香台2</t>
    <rPh sb="0" eb="3">
      <t>マツカダイ</t>
    </rPh>
    <phoneticPr fontId="20"/>
  </si>
  <si>
    <t>下原1</t>
    <rPh sb="0" eb="2">
      <t>シモバル</t>
    </rPh>
    <phoneticPr fontId="20"/>
  </si>
  <si>
    <t>下原2</t>
    <rPh sb="0" eb="2">
      <t>シモバル</t>
    </rPh>
    <phoneticPr fontId="20"/>
  </si>
  <si>
    <t>下原3</t>
    <rPh sb="0" eb="2">
      <t>シモバル</t>
    </rPh>
    <phoneticPr fontId="20"/>
  </si>
  <si>
    <t>下原4②・下原5</t>
    <rPh sb="0" eb="2">
      <t>シモバル</t>
    </rPh>
    <rPh sb="5" eb="7">
      <t>シモバル</t>
    </rPh>
    <phoneticPr fontId="20"/>
  </si>
  <si>
    <t>松香台・下原</t>
    <rPh sb="0" eb="3">
      <t>マツカダイ</t>
    </rPh>
    <rPh sb="4" eb="6">
      <t>シモバル</t>
    </rPh>
    <phoneticPr fontId="20"/>
  </si>
  <si>
    <t>HI-1①</t>
    <phoneticPr fontId="20"/>
  </si>
  <si>
    <t>HI-1②</t>
    <phoneticPr fontId="20"/>
  </si>
  <si>
    <t>HI-2</t>
    <phoneticPr fontId="20"/>
  </si>
  <si>
    <t>HI-3①</t>
    <phoneticPr fontId="20"/>
  </si>
  <si>
    <t>HI-3②</t>
    <phoneticPr fontId="20"/>
  </si>
  <si>
    <t>HI-4①</t>
    <phoneticPr fontId="20"/>
  </si>
  <si>
    <t>HI-4②</t>
    <phoneticPr fontId="20"/>
  </si>
  <si>
    <t>HI-5</t>
    <phoneticPr fontId="20"/>
  </si>
  <si>
    <t>HI-6</t>
    <phoneticPr fontId="20"/>
  </si>
  <si>
    <t>HI-7①</t>
    <phoneticPr fontId="20"/>
  </si>
  <si>
    <t>HI-7②</t>
    <phoneticPr fontId="20"/>
  </si>
  <si>
    <t>HI-8</t>
    <phoneticPr fontId="20"/>
  </si>
  <si>
    <t>HI-9</t>
    <phoneticPr fontId="20"/>
  </si>
  <si>
    <t>御島崎1①</t>
    <rPh sb="0" eb="3">
      <t>ミシマザキ</t>
    </rPh>
    <phoneticPr fontId="20"/>
  </si>
  <si>
    <t>御島崎1②</t>
    <rPh sb="0" eb="3">
      <t>ミシマザキ</t>
    </rPh>
    <phoneticPr fontId="20"/>
  </si>
  <si>
    <t>御島崎2</t>
    <rPh sb="0" eb="3">
      <t>ミシマザキ</t>
    </rPh>
    <phoneticPr fontId="20"/>
  </si>
  <si>
    <t>香椎駅東4①</t>
    <rPh sb="0" eb="3">
      <t>カシイエキ</t>
    </rPh>
    <rPh sb="3" eb="4">
      <t>ヒガシ</t>
    </rPh>
    <phoneticPr fontId="20"/>
  </si>
  <si>
    <t>香椎駅東4②</t>
    <rPh sb="0" eb="3">
      <t>カシイエキ</t>
    </rPh>
    <rPh sb="3" eb="4">
      <t>ヒガシ</t>
    </rPh>
    <phoneticPr fontId="20"/>
  </si>
  <si>
    <t>香椎駅前3①</t>
    <rPh sb="0" eb="3">
      <t>カシイエキ</t>
    </rPh>
    <rPh sb="3" eb="4">
      <t>マエ</t>
    </rPh>
    <phoneticPr fontId="20"/>
  </si>
  <si>
    <t>香椎駅前3②</t>
    <rPh sb="0" eb="4">
      <t>カシイエキマエ</t>
    </rPh>
    <phoneticPr fontId="20"/>
  </si>
  <si>
    <t>香椎駅東1①</t>
    <rPh sb="0" eb="3">
      <t>カシイエキ</t>
    </rPh>
    <rPh sb="3" eb="4">
      <t>ヒガシ</t>
    </rPh>
    <phoneticPr fontId="20"/>
  </si>
  <si>
    <t>香椎駅東1②・香椎駅東2</t>
    <rPh sb="0" eb="3">
      <t>カシイエキ</t>
    </rPh>
    <rPh sb="3" eb="4">
      <t>ヒガシ</t>
    </rPh>
    <rPh sb="7" eb="10">
      <t>カシイエキ</t>
    </rPh>
    <rPh sb="10" eb="11">
      <t>ヒガシ</t>
    </rPh>
    <phoneticPr fontId="20"/>
  </si>
  <si>
    <t>香椎駅東3①</t>
    <rPh sb="0" eb="3">
      <t>カシイエキ</t>
    </rPh>
    <rPh sb="3" eb="4">
      <t>ヒガシ</t>
    </rPh>
    <phoneticPr fontId="20"/>
  </si>
  <si>
    <t>香椎駅東3②</t>
    <rPh sb="0" eb="3">
      <t>カシイエキ</t>
    </rPh>
    <rPh sb="3" eb="4">
      <t>ヒガシ</t>
    </rPh>
    <phoneticPr fontId="20"/>
  </si>
  <si>
    <t>香椎駅前1</t>
    <rPh sb="0" eb="3">
      <t>カシイエキ</t>
    </rPh>
    <rPh sb="3" eb="4">
      <t>マエ</t>
    </rPh>
    <phoneticPr fontId="20"/>
  </si>
  <si>
    <t>香椎駅前2</t>
    <rPh sb="0" eb="4">
      <t>カシイエキマエ</t>
    </rPh>
    <phoneticPr fontId="20"/>
  </si>
  <si>
    <t>御島崎・香椎駅東、前</t>
    <rPh sb="0" eb="3">
      <t>ミシマザキ</t>
    </rPh>
    <rPh sb="4" eb="7">
      <t>カシイエキ</t>
    </rPh>
    <rPh sb="7" eb="8">
      <t>ヒガシ</t>
    </rPh>
    <rPh sb="9" eb="10">
      <t>マエ</t>
    </rPh>
    <phoneticPr fontId="20"/>
  </si>
  <si>
    <t>HJ-1①</t>
    <phoneticPr fontId="20"/>
  </si>
  <si>
    <t>HJ-1②</t>
    <phoneticPr fontId="20"/>
  </si>
  <si>
    <t>HJ-2①</t>
    <phoneticPr fontId="20"/>
  </si>
  <si>
    <t>HJ-2②</t>
    <phoneticPr fontId="20"/>
  </si>
  <si>
    <t>HJ-3</t>
    <phoneticPr fontId="20"/>
  </si>
  <si>
    <t>HJ-4</t>
    <phoneticPr fontId="20"/>
  </si>
  <si>
    <t>HJ-5</t>
    <phoneticPr fontId="20"/>
  </si>
  <si>
    <t>HJ-6</t>
    <phoneticPr fontId="20"/>
  </si>
  <si>
    <t>HJ-7</t>
    <phoneticPr fontId="20"/>
  </si>
  <si>
    <t>HJ-8</t>
    <phoneticPr fontId="20"/>
  </si>
  <si>
    <t>HJ-9</t>
    <phoneticPr fontId="20"/>
  </si>
  <si>
    <t>HJ-10</t>
    <phoneticPr fontId="20"/>
  </si>
  <si>
    <t>HJ-11</t>
    <phoneticPr fontId="20"/>
  </si>
  <si>
    <t>香椎1①</t>
    <rPh sb="0" eb="2">
      <t>カシイ</t>
    </rPh>
    <phoneticPr fontId="20"/>
  </si>
  <si>
    <t>香椎1②</t>
    <rPh sb="0" eb="2">
      <t>カシイ</t>
    </rPh>
    <phoneticPr fontId="20"/>
  </si>
  <si>
    <t>香椎2①</t>
    <rPh sb="0" eb="2">
      <t>カシイ</t>
    </rPh>
    <phoneticPr fontId="20"/>
  </si>
  <si>
    <t>香椎2②</t>
    <rPh sb="0" eb="2">
      <t>カシイ</t>
    </rPh>
    <phoneticPr fontId="20"/>
  </si>
  <si>
    <t>香椎3</t>
    <rPh sb="0" eb="2">
      <t>カシイ</t>
    </rPh>
    <phoneticPr fontId="20"/>
  </si>
  <si>
    <t>香椎4</t>
    <rPh sb="0" eb="2">
      <t>カシイ</t>
    </rPh>
    <phoneticPr fontId="20"/>
  </si>
  <si>
    <t>香椎5</t>
    <rPh sb="0" eb="2">
      <t>カシイ</t>
    </rPh>
    <phoneticPr fontId="20"/>
  </si>
  <si>
    <t>香椎6</t>
    <rPh sb="0" eb="2">
      <t>カシイ</t>
    </rPh>
    <phoneticPr fontId="20"/>
  </si>
  <si>
    <t>香椎台1</t>
    <rPh sb="0" eb="2">
      <t>カシイ</t>
    </rPh>
    <rPh sb="2" eb="3">
      <t>ダイ</t>
    </rPh>
    <phoneticPr fontId="20"/>
  </si>
  <si>
    <t>香椎台2</t>
    <rPh sb="0" eb="2">
      <t>カシイ</t>
    </rPh>
    <rPh sb="2" eb="3">
      <t>ダイ</t>
    </rPh>
    <phoneticPr fontId="20"/>
  </si>
  <si>
    <t>香椎台3</t>
    <rPh sb="0" eb="2">
      <t>カシイ</t>
    </rPh>
    <rPh sb="2" eb="3">
      <t>ダイ</t>
    </rPh>
    <phoneticPr fontId="20"/>
  </si>
  <si>
    <t>香椎台4</t>
    <rPh sb="0" eb="2">
      <t>カシイ</t>
    </rPh>
    <rPh sb="2" eb="3">
      <t>ダイ</t>
    </rPh>
    <phoneticPr fontId="20"/>
  </si>
  <si>
    <t>香椎台5</t>
    <rPh sb="0" eb="2">
      <t>カシイ</t>
    </rPh>
    <rPh sb="2" eb="3">
      <t>ダイ</t>
    </rPh>
    <phoneticPr fontId="20"/>
  </si>
  <si>
    <t>香椎・香椎台</t>
    <rPh sb="0" eb="2">
      <t>カシイ</t>
    </rPh>
    <rPh sb="3" eb="5">
      <t>カシイ</t>
    </rPh>
    <rPh sb="5" eb="6">
      <t>ダイ</t>
    </rPh>
    <phoneticPr fontId="20"/>
  </si>
  <si>
    <t>東区①</t>
    <rPh sb="0" eb="2">
      <t>ヒガシク</t>
    </rPh>
    <phoneticPr fontId="23"/>
  </si>
  <si>
    <t>東区① 計</t>
    <rPh sb="0" eb="2">
      <t>ヒガシク</t>
    </rPh>
    <rPh sb="4" eb="5">
      <t>ケイ</t>
    </rPh>
    <phoneticPr fontId="20"/>
  </si>
  <si>
    <t>東区②</t>
    <rPh sb="0" eb="2">
      <t>ヒガシク</t>
    </rPh>
    <phoneticPr fontId="23"/>
  </si>
  <si>
    <t>東区② 計</t>
    <rPh sb="0" eb="2">
      <t>ヒガシク</t>
    </rPh>
    <rPh sb="4" eb="5">
      <t>ケイ</t>
    </rPh>
    <phoneticPr fontId="20"/>
  </si>
  <si>
    <t>HK-1①</t>
    <phoneticPr fontId="23"/>
  </si>
  <si>
    <t>HK-1②</t>
    <phoneticPr fontId="23"/>
  </si>
  <si>
    <t>HK-2①</t>
    <phoneticPr fontId="23"/>
  </si>
  <si>
    <t>HK-2②</t>
    <phoneticPr fontId="23"/>
  </si>
  <si>
    <t>HK-2③</t>
    <phoneticPr fontId="23"/>
  </si>
  <si>
    <t>HK-3</t>
    <phoneticPr fontId="23"/>
  </si>
  <si>
    <t>HK-4</t>
    <phoneticPr fontId="23"/>
  </si>
  <si>
    <t>HK-5</t>
    <phoneticPr fontId="23"/>
  </si>
  <si>
    <t>HK-7</t>
    <phoneticPr fontId="23"/>
  </si>
  <si>
    <t>香椎浜1①</t>
    <rPh sb="0" eb="3">
      <t>カシイハマ</t>
    </rPh>
    <phoneticPr fontId="23"/>
  </si>
  <si>
    <t>香椎浜1②</t>
    <rPh sb="0" eb="3">
      <t>カシイハマ</t>
    </rPh>
    <phoneticPr fontId="23"/>
  </si>
  <si>
    <t>香椎浜2①</t>
    <rPh sb="0" eb="3">
      <t>カシイハマ</t>
    </rPh>
    <phoneticPr fontId="23"/>
  </si>
  <si>
    <t>香椎浜2②</t>
    <rPh sb="0" eb="3">
      <t>カシイハマ</t>
    </rPh>
    <phoneticPr fontId="23"/>
  </si>
  <si>
    <t>香椎浜2③</t>
    <rPh sb="0" eb="3">
      <t>カシイハマ</t>
    </rPh>
    <phoneticPr fontId="23"/>
  </si>
  <si>
    <t>香椎浜3</t>
    <rPh sb="0" eb="3">
      <t>カシイハマ</t>
    </rPh>
    <phoneticPr fontId="23"/>
  </si>
  <si>
    <t>香椎浜4</t>
    <rPh sb="0" eb="3">
      <t>カシイハマ</t>
    </rPh>
    <phoneticPr fontId="23"/>
  </si>
  <si>
    <t>香椎団地</t>
    <rPh sb="0" eb="2">
      <t>カシイ</t>
    </rPh>
    <rPh sb="2" eb="4">
      <t>ダンチ</t>
    </rPh>
    <phoneticPr fontId="23"/>
  </si>
  <si>
    <t>香椎照葉3・4</t>
    <rPh sb="0" eb="2">
      <t>カシイ</t>
    </rPh>
    <rPh sb="2" eb="4">
      <t>テリハ</t>
    </rPh>
    <phoneticPr fontId="23"/>
  </si>
  <si>
    <t>香椎浜・団地・照葉</t>
    <rPh sb="0" eb="3">
      <t>カシイハマ</t>
    </rPh>
    <rPh sb="4" eb="6">
      <t>ダンチ</t>
    </rPh>
    <rPh sb="7" eb="9">
      <t>テリハ</t>
    </rPh>
    <phoneticPr fontId="20"/>
  </si>
  <si>
    <t>HL-1①</t>
    <phoneticPr fontId="23"/>
  </si>
  <si>
    <t>HL-1②</t>
    <phoneticPr fontId="23"/>
  </si>
  <si>
    <t>HL-2①</t>
    <phoneticPr fontId="23"/>
  </si>
  <si>
    <t>HL-2②</t>
    <phoneticPr fontId="23"/>
  </si>
  <si>
    <t>HL-3</t>
    <phoneticPr fontId="23"/>
  </si>
  <si>
    <t>HL-4①</t>
    <phoneticPr fontId="23"/>
  </si>
  <si>
    <t>HL-4②</t>
    <phoneticPr fontId="23"/>
  </si>
  <si>
    <t>HL-5①</t>
    <phoneticPr fontId="23"/>
  </si>
  <si>
    <t>HL-5②</t>
    <phoneticPr fontId="23"/>
  </si>
  <si>
    <t>HL-6</t>
    <phoneticPr fontId="23"/>
  </si>
  <si>
    <t>千早1①</t>
    <rPh sb="0" eb="2">
      <t>チハヤ</t>
    </rPh>
    <phoneticPr fontId="23"/>
  </si>
  <si>
    <t>千早1②</t>
    <rPh sb="0" eb="2">
      <t>チハヤ</t>
    </rPh>
    <phoneticPr fontId="23"/>
  </si>
  <si>
    <t>千早2①</t>
    <rPh sb="0" eb="2">
      <t>チハヤ</t>
    </rPh>
    <phoneticPr fontId="23"/>
  </si>
  <si>
    <t>千早2②</t>
    <rPh sb="0" eb="2">
      <t>チハヤ</t>
    </rPh>
    <phoneticPr fontId="23"/>
  </si>
  <si>
    <t>千早2③・千早3</t>
    <rPh sb="0" eb="2">
      <t>チハヤ</t>
    </rPh>
    <rPh sb="5" eb="7">
      <t>チハヤ</t>
    </rPh>
    <phoneticPr fontId="23"/>
  </si>
  <si>
    <t>千早4①</t>
    <rPh sb="0" eb="2">
      <t>チハヤ</t>
    </rPh>
    <phoneticPr fontId="23"/>
  </si>
  <si>
    <t>千早4②</t>
    <rPh sb="0" eb="2">
      <t>チハヤ</t>
    </rPh>
    <phoneticPr fontId="23"/>
  </si>
  <si>
    <t>千早5①</t>
    <rPh sb="0" eb="2">
      <t>チハヤ</t>
    </rPh>
    <phoneticPr fontId="23"/>
  </si>
  <si>
    <t>千早5②</t>
    <rPh sb="0" eb="2">
      <t>チハヤ</t>
    </rPh>
    <phoneticPr fontId="23"/>
  </si>
  <si>
    <t>千早6</t>
    <rPh sb="0" eb="2">
      <t>チハヤ</t>
    </rPh>
    <phoneticPr fontId="23"/>
  </si>
  <si>
    <t>HM-1</t>
    <phoneticPr fontId="23"/>
  </si>
  <si>
    <t>HM-2①</t>
    <phoneticPr fontId="23"/>
  </si>
  <si>
    <t>HM-2②</t>
    <phoneticPr fontId="23"/>
  </si>
  <si>
    <t>HM-3</t>
    <phoneticPr fontId="23"/>
  </si>
  <si>
    <t>HM-4</t>
    <phoneticPr fontId="23"/>
  </si>
  <si>
    <t>HM-5</t>
    <phoneticPr fontId="23"/>
  </si>
  <si>
    <t>HM-6</t>
    <phoneticPr fontId="23"/>
  </si>
  <si>
    <t>HM-7</t>
    <phoneticPr fontId="23"/>
  </si>
  <si>
    <t>HM-8</t>
    <phoneticPr fontId="23"/>
  </si>
  <si>
    <t>HM-9</t>
    <phoneticPr fontId="23"/>
  </si>
  <si>
    <t>水谷1</t>
    <rPh sb="0" eb="2">
      <t>ミズタニ</t>
    </rPh>
    <phoneticPr fontId="23"/>
  </si>
  <si>
    <t>水谷2①</t>
    <rPh sb="0" eb="2">
      <t>ミズタニ</t>
    </rPh>
    <phoneticPr fontId="23"/>
  </si>
  <si>
    <t>水谷2②</t>
    <rPh sb="0" eb="2">
      <t>ミズタニ</t>
    </rPh>
    <phoneticPr fontId="23"/>
  </si>
  <si>
    <t>水谷3</t>
    <rPh sb="0" eb="2">
      <t>ミズタニ</t>
    </rPh>
    <phoneticPr fontId="23"/>
  </si>
  <si>
    <t>舞松原1</t>
    <rPh sb="0" eb="3">
      <t>マイマツバラ</t>
    </rPh>
    <phoneticPr fontId="23"/>
  </si>
  <si>
    <t>舞松原2</t>
    <rPh sb="0" eb="3">
      <t>マイマツバラ</t>
    </rPh>
    <phoneticPr fontId="23"/>
  </si>
  <si>
    <t>舞松原3</t>
    <rPh sb="0" eb="3">
      <t>マイマツバラ</t>
    </rPh>
    <phoneticPr fontId="23"/>
  </si>
  <si>
    <t>舞松原4</t>
    <rPh sb="0" eb="3">
      <t>マイマツバラ</t>
    </rPh>
    <phoneticPr fontId="23"/>
  </si>
  <si>
    <t>舞松原5</t>
    <rPh sb="0" eb="3">
      <t>マイマツバラ</t>
    </rPh>
    <phoneticPr fontId="23"/>
  </si>
  <si>
    <t>舞松原6</t>
    <rPh sb="0" eb="3">
      <t>マイマツバラ</t>
    </rPh>
    <phoneticPr fontId="23"/>
  </si>
  <si>
    <t>千早</t>
  </si>
  <si>
    <t>千早</t>
    <rPh sb="0" eb="2">
      <t>チハヤ</t>
    </rPh>
    <phoneticPr fontId="20"/>
  </si>
  <si>
    <t>水谷・舞松原</t>
  </si>
  <si>
    <t>水谷・舞松原</t>
    <rPh sb="0" eb="2">
      <t>ミズタニ</t>
    </rPh>
    <rPh sb="3" eb="6">
      <t>マイマツバラ</t>
    </rPh>
    <phoneticPr fontId="20"/>
  </si>
  <si>
    <t>HN-1</t>
    <phoneticPr fontId="23"/>
  </si>
  <si>
    <t>HN-2</t>
    <phoneticPr fontId="23"/>
  </si>
  <si>
    <t>HN-3</t>
    <phoneticPr fontId="23"/>
  </si>
  <si>
    <t>HN-4</t>
    <phoneticPr fontId="23"/>
  </si>
  <si>
    <t>HN-5</t>
    <phoneticPr fontId="23"/>
  </si>
  <si>
    <t>HN-6①</t>
    <phoneticPr fontId="23"/>
  </si>
  <si>
    <t>HN-6②</t>
    <phoneticPr fontId="23"/>
  </si>
  <si>
    <t>HN-7</t>
    <phoneticPr fontId="23"/>
  </si>
  <si>
    <t>HN-8</t>
    <phoneticPr fontId="23"/>
  </si>
  <si>
    <t>HN-9</t>
    <phoneticPr fontId="23"/>
  </si>
  <si>
    <t>HN-10</t>
    <phoneticPr fontId="23"/>
  </si>
  <si>
    <t>HN-11</t>
    <phoneticPr fontId="23"/>
  </si>
  <si>
    <t>HN-12</t>
    <phoneticPr fontId="23"/>
  </si>
  <si>
    <t>青葉1</t>
    <rPh sb="0" eb="2">
      <t>アオバ</t>
    </rPh>
    <phoneticPr fontId="23"/>
  </si>
  <si>
    <t>青葉2</t>
    <rPh sb="0" eb="2">
      <t>アオバ</t>
    </rPh>
    <phoneticPr fontId="23"/>
  </si>
  <si>
    <t>青葉3</t>
    <rPh sb="0" eb="2">
      <t>アオバ</t>
    </rPh>
    <phoneticPr fontId="23"/>
  </si>
  <si>
    <t>青葉4・5</t>
    <rPh sb="0" eb="2">
      <t>アオバ</t>
    </rPh>
    <phoneticPr fontId="23"/>
  </si>
  <si>
    <t>青葉6</t>
    <rPh sb="0" eb="2">
      <t>アオバ</t>
    </rPh>
    <phoneticPr fontId="23"/>
  </si>
  <si>
    <t>青葉7①</t>
    <rPh sb="0" eb="2">
      <t>アオバ</t>
    </rPh>
    <phoneticPr fontId="23"/>
  </si>
  <si>
    <t>青葉7②</t>
    <rPh sb="0" eb="2">
      <t>アオバ</t>
    </rPh>
    <phoneticPr fontId="23"/>
  </si>
  <si>
    <t>みどりが丘1・みどりが丘2①</t>
    <rPh sb="4" eb="5">
      <t>オカ</t>
    </rPh>
    <rPh sb="11" eb="12">
      <t>オカ</t>
    </rPh>
    <phoneticPr fontId="23"/>
  </si>
  <si>
    <t>みどりが丘2②・みどりが丘3</t>
    <rPh sb="4" eb="5">
      <t>オカ</t>
    </rPh>
    <rPh sb="12" eb="13">
      <t>オカ</t>
    </rPh>
    <phoneticPr fontId="23"/>
  </si>
  <si>
    <t>八田1</t>
    <rPh sb="0" eb="2">
      <t>ハッタ</t>
    </rPh>
    <phoneticPr fontId="23"/>
  </si>
  <si>
    <t>八田2</t>
    <rPh sb="0" eb="2">
      <t>ハッタ</t>
    </rPh>
    <phoneticPr fontId="23"/>
  </si>
  <si>
    <t>八田3</t>
    <rPh sb="0" eb="2">
      <t>ハッタ</t>
    </rPh>
    <phoneticPr fontId="23"/>
  </si>
  <si>
    <t>八田4</t>
    <rPh sb="0" eb="2">
      <t>ハッタ</t>
    </rPh>
    <phoneticPr fontId="23"/>
  </si>
  <si>
    <t>青葉・八田</t>
  </si>
  <si>
    <t>青葉・八田</t>
    <rPh sb="0" eb="2">
      <t>アオバ</t>
    </rPh>
    <rPh sb="3" eb="5">
      <t>ハッタ</t>
    </rPh>
    <phoneticPr fontId="20"/>
  </si>
  <si>
    <t>HO-1</t>
    <phoneticPr fontId="23"/>
  </si>
  <si>
    <t>HO-2</t>
    <phoneticPr fontId="23"/>
  </si>
  <si>
    <t>HO-4</t>
    <phoneticPr fontId="23"/>
  </si>
  <si>
    <t>HO-5</t>
    <phoneticPr fontId="23"/>
  </si>
  <si>
    <t>土井1</t>
    <rPh sb="0" eb="2">
      <t>ドイ</t>
    </rPh>
    <phoneticPr fontId="23"/>
  </si>
  <si>
    <t>土井2</t>
    <rPh sb="0" eb="2">
      <t>ドイ</t>
    </rPh>
    <phoneticPr fontId="23"/>
  </si>
  <si>
    <t>多々良1</t>
    <rPh sb="0" eb="3">
      <t>タタラ</t>
    </rPh>
    <phoneticPr fontId="23"/>
  </si>
  <si>
    <t>多々良2</t>
    <rPh sb="0" eb="3">
      <t>タタラ</t>
    </rPh>
    <phoneticPr fontId="23"/>
  </si>
  <si>
    <t>土井・多々良</t>
  </si>
  <si>
    <t>土井・多々良</t>
    <rPh sb="0" eb="2">
      <t>ドイ</t>
    </rPh>
    <rPh sb="3" eb="6">
      <t>タタラ</t>
    </rPh>
    <phoneticPr fontId="20"/>
  </si>
  <si>
    <t>HP-1</t>
    <phoneticPr fontId="23"/>
  </si>
  <si>
    <t>HP-2①</t>
    <phoneticPr fontId="23"/>
  </si>
  <si>
    <t>HP-2②</t>
    <phoneticPr fontId="23"/>
  </si>
  <si>
    <t>HP-3①</t>
    <phoneticPr fontId="23"/>
  </si>
  <si>
    <t>HP-3②</t>
    <phoneticPr fontId="23"/>
  </si>
  <si>
    <t>HP-4①</t>
    <phoneticPr fontId="23"/>
  </si>
  <si>
    <t>HP-4②</t>
    <phoneticPr fontId="23"/>
  </si>
  <si>
    <t>HP-5①</t>
    <phoneticPr fontId="23"/>
  </si>
  <si>
    <t>HP-5②</t>
    <phoneticPr fontId="23"/>
  </si>
  <si>
    <t>若宮1</t>
    <rPh sb="0" eb="2">
      <t>ワカミヤ</t>
    </rPh>
    <phoneticPr fontId="23"/>
  </si>
  <si>
    <t>若宮2①</t>
    <rPh sb="0" eb="2">
      <t>ワカミヤ</t>
    </rPh>
    <phoneticPr fontId="23"/>
  </si>
  <si>
    <t>若宮2②</t>
    <rPh sb="0" eb="2">
      <t>ワカミヤ</t>
    </rPh>
    <phoneticPr fontId="23"/>
  </si>
  <si>
    <t>若宮3①</t>
    <rPh sb="0" eb="2">
      <t>ワカミヤ</t>
    </rPh>
    <phoneticPr fontId="23"/>
  </si>
  <si>
    <t>若宮3②</t>
    <rPh sb="0" eb="2">
      <t>ワカミヤ</t>
    </rPh>
    <phoneticPr fontId="23"/>
  </si>
  <si>
    <t>若宮4①</t>
    <rPh sb="0" eb="2">
      <t>ワカミヤ</t>
    </rPh>
    <phoneticPr fontId="23"/>
  </si>
  <si>
    <t>若宮4②</t>
    <rPh sb="0" eb="2">
      <t>ワカミヤ</t>
    </rPh>
    <phoneticPr fontId="23"/>
  </si>
  <si>
    <t>若宮5①</t>
    <rPh sb="0" eb="2">
      <t>ワカミヤ</t>
    </rPh>
    <phoneticPr fontId="23"/>
  </si>
  <si>
    <t>若宮5②</t>
    <rPh sb="0" eb="2">
      <t>ワカミヤ</t>
    </rPh>
    <phoneticPr fontId="23"/>
  </si>
  <si>
    <t>若宮</t>
  </si>
  <si>
    <t>若宮</t>
    <rPh sb="0" eb="2">
      <t>ワカミヤ</t>
    </rPh>
    <phoneticPr fontId="20"/>
  </si>
  <si>
    <t>HQ-1</t>
    <phoneticPr fontId="23"/>
  </si>
  <si>
    <t>HQ-2</t>
    <phoneticPr fontId="23"/>
  </si>
  <si>
    <t>HQ-3①</t>
    <phoneticPr fontId="23"/>
  </si>
  <si>
    <t>HQ-4</t>
    <phoneticPr fontId="23"/>
  </si>
  <si>
    <t>HQ-5</t>
    <phoneticPr fontId="23"/>
  </si>
  <si>
    <t>HQ-6</t>
    <phoneticPr fontId="23"/>
  </si>
  <si>
    <t>HQ-7①</t>
    <phoneticPr fontId="23"/>
  </si>
  <si>
    <t>HQ-7②</t>
    <phoneticPr fontId="23"/>
  </si>
  <si>
    <t>HQ-8①</t>
    <phoneticPr fontId="23"/>
  </si>
  <si>
    <t>HQ-8②</t>
    <phoneticPr fontId="23"/>
  </si>
  <si>
    <t>HQ-9①</t>
    <phoneticPr fontId="23"/>
  </si>
  <si>
    <t>HQ-9②</t>
    <phoneticPr fontId="23"/>
  </si>
  <si>
    <t>HQ-3②</t>
    <phoneticPr fontId="23"/>
  </si>
  <si>
    <t>松崎1</t>
    <rPh sb="0" eb="2">
      <t>マツザキ</t>
    </rPh>
    <phoneticPr fontId="23"/>
  </si>
  <si>
    <t>松崎2</t>
    <rPh sb="0" eb="2">
      <t>マツザキ</t>
    </rPh>
    <phoneticPr fontId="23"/>
  </si>
  <si>
    <t>松崎3①</t>
    <rPh sb="0" eb="2">
      <t>マツザキ</t>
    </rPh>
    <phoneticPr fontId="23"/>
  </si>
  <si>
    <t>松崎3②</t>
    <rPh sb="0" eb="2">
      <t>マツザキ</t>
    </rPh>
    <phoneticPr fontId="23"/>
  </si>
  <si>
    <t>松崎4</t>
    <rPh sb="0" eb="2">
      <t>マツザキ</t>
    </rPh>
    <phoneticPr fontId="23"/>
  </si>
  <si>
    <t>名島1</t>
    <rPh sb="0" eb="2">
      <t>ナジマ</t>
    </rPh>
    <phoneticPr fontId="23"/>
  </si>
  <si>
    <t>名島2</t>
    <rPh sb="0" eb="2">
      <t>ナジマ</t>
    </rPh>
    <phoneticPr fontId="23"/>
  </si>
  <si>
    <t>名島3①</t>
    <rPh sb="0" eb="2">
      <t>ナジマ</t>
    </rPh>
    <phoneticPr fontId="23"/>
  </si>
  <si>
    <t>名島3②</t>
    <rPh sb="0" eb="2">
      <t>ナジマ</t>
    </rPh>
    <phoneticPr fontId="23"/>
  </si>
  <si>
    <t>名島4①</t>
    <rPh sb="0" eb="2">
      <t>ナジマ</t>
    </rPh>
    <phoneticPr fontId="23"/>
  </si>
  <si>
    <t>名島4②</t>
    <rPh sb="0" eb="2">
      <t>ナジマ</t>
    </rPh>
    <phoneticPr fontId="23"/>
  </si>
  <si>
    <t>名島5①</t>
    <rPh sb="0" eb="2">
      <t>ナジマ</t>
    </rPh>
    <phoneticPr fontId="23"/>
  </si>
  <si>
    <t>名島5②</t>
    <rPh sb="0" eb="2">
      <t>ナジマ</t>
    </rPh>
    <phoneticPr fontId="23"/>
  </si>
  <si>
    <t>松崎・名島</t>
  </si>
  <si>
    <t>松崎・名島</t>
    <rPh sb="0" eb="2">
      <t>マツザキ</t>
    </rPh>
    <rPh sb="3" eb="5">
      <t>ナジマ</t>
    </rPh>
    <phoneticPr fontId="20"/>
  </si>
  <si>
    <t>貝塚団地</t>
  </si>
  <si>
    <t>箱崎1①</t>
  </si>
  <si>
    <t>箱崎1②</t>
  </si>
  <si>
    <t>箱崎1③</t>
  </si>
  <si>
    <t>箱崎2①</t>
  </si>
  <si>
    <t>箱崎2②</t>
  </si>
  <si>
    <t>箱崎3①</t>
  </si>
  <si>
    <t>箱崎3②</t>
  </si>
  <si>
    <t>箱崎4①</t>
  </si>
  <si>
    <t>箱崎4②</t>
  </si>
  <si>
    <t>箱崎5①</t>
  </si>
  <si>
    <t>箱崎5②</t>
  </si>
  <si>
    <t>箱崎6</t>
  </si>
  <si>
    <t>箱崎7①・箱崎ふ頭3①</t>
  </si>
  <si>
    <t>箱崎7②・筥松4①</t>
  </si>
  <si>
    <t>箱崎ふ頭3②</t>
  </si>
  <si>
    <t>香住ケ丘・唐原</t>
  </si>
  <si>
    <t>松崎・名島</t>
    <rPh sb="0" eb="2">
      <t>マツザキ</t>
    </rPh>
    <rPh sb="3" eb="5">
      <t>ナジマ</t>
    </rPh>
    <phoneticPr fontId="23"/>
  </si>
  <si>
    <t>東区 合計</t>
    <rPh sb="0" eb="2">
      <t>ヒガシク</t>
    </rPh>
    <rPh sb="3" eb="4">
      <t>ゴウ</t>
    </rPh>
    <rPh sb="4" eb="5">
      <t>ケイ</t>
    </rPh>
    <phoneticPr fontId="20"/>
  </si>
  <si>
    <t>GA</t>
    <phoneticPr fontId="20"/>
  </si>
  <si>
    <t>GB</t>
    <phoneticPr fontId="20"/>
  </si>
  <si>
    <t>GC</t>
    <phoneticPr fontId="20"/>
  </si>
  <si>
    <t>GD</t>
    <phoneticPr fontId="20"/>
  </si>
  <si>
    <t>GE</t>
    <phoneticPr fontId="20"/>
  </si>
  <si>
    <t>SA</t>
    <phoneticPr fontId="20"/>
  </si>
  <si>
    <t>SB</t>
    <phoneticPr fontId="20"/>
  </si>
  <si>
    <t>HA</t>
  </si>
  <si>
    <t>HB</t>
  </si>
  <si>
    <t>HC</t>
  </si>
  <si>
    <t>HD</t>
  </si>
  <si>
    <t>HE</t>
  </si>
  <si>
    <t>HF</t>
  </si>
  <si>
    <t>HG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</si>
  <si>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</si>
  <si>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</si>
  <si>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</si>
  <si>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</si>
  <si>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</si>
  <si>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</si>
  <si>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</si>
  <si>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</si>
  <si>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</si>
  <si>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HT</t>
  </si>
  <si>
    <t>HU</t>
  </si>
  <si>
    <t>美和台</t>
  </si>
  <si>
    <t>和白丘・和白</t>
  </si>
  <si>
    <t>三笘</t>
  </si>
  <si>
    <t>塩浜・奈多</t>
  </si>
  <si>
    <t>高美台・和白東</t>
  </si>
  <si>
    <t>松香台・下原</t>
  </si>
  <si>
    <t>御島崎・香椎駅東、前</t>
  </si>
  <si>
    <t>香椎・香椎台</t>
  </si>
  <si>
    <t>香椎浜・団地・照葉</t>
  </si>
  <si>
    <t>貝塚団地・箱崎1</t>
  </si>
  <si>
    <t>箱崎2・東浜</t>
  </si>
  <si>
    <t>HT-1</t>
    <phoneticPr fontId="23"/>
  </si>
  <si>
    <t>HT-2①</t>
    <phoneticPr fontId="23"/>
  </si>
  <si>
    <t>HT-2②</t>
    <phoneticPr fontId="23"/>
  </si>
  <si>
    <t>HT-2③</t>
    <phoneticPr fontId="23"/>
  </si>
  <si>
    <t>HT-3①</t>
    <phoneticPr fontId="23"/>
  </si>
  <si>
    <t>HT-3②</t>
    <phoneticPr fontId="23"/>
  </si>
  <si>
    <t>HT-4①</t>
    <phoneticPr fontId="23"/>
  </si>
  <si>
    <t>HT-4②</t>
    <phoneticPr fontId="23"/>
  </si>
  <si>
    <t>HT-5①</t>
    <phoneticPr fontId="23"/>
  </si>
  <si>
    <t>HT-5②</t>
    <phoneticPr fontId="23"/>
  </si>
  <si>
    <t>貝塚・箱崎1</t>
    <rPh sb="0" eb="2">
      <t>カイヅカ</t>
    </rPh>
    <rPh sb="3" eb="5">
      <t>ハコザキ</t>
    </rPh>
    <phoneticPr fontId="23"/>
  </si>
  <si>
    <t>箱崎2・東浜</t>
    <rPh sb="0" eb="2">
      <t>ハコザキ</t>
    </rPh>
    <rPh sb="4" eb="6">
      <t>ヒガシハマ</t>
    </rPh>
    <phoneticPr fontId="23"/>
  </si>
  <si>
    <t>HU-1②</t>
    <phoneticPr fontId="23"/>
  </si>
  <si>
    <t>HU-1①</t>
    <phoneticPr fontId="23"/>
  </si>
  <si>
    <t>HU-2</t>
    <phoneticPr fontId="23"/>
  </si>
  <si>
    <t>HU-3</t>
    <phoneticPr fontId="23"/>
  </si>
  <si>
    <t>HU-4</t>
    <phoneticPr fontId="23"/>
  </si>
  <si>
    <t>HU-5</t>
    <phoneticPr fontId="23"/>
  </si>
  <si>
    <t>福津市</t>
    <rPh sb="0" eb="1">
      <t>フク</t>
    </rPh>
    <rPh sb="1" eb="3">
      <t>ツシ</t>
    </rPh>
    <phoneticPr fontId="23"/>
  </si>
  <si>
    <t>博多区</t>
    <rPh sb="0" eb="3">
      <t>ハカタク</t>
    </rPh>
    <phoneticPr fontId="23"/>
  </si>
  <si>
    <t>博多区 合計</t>
    <rPh sb="0" eb="2">
      <t>ハカタ</t>
    </rPh>
    <rPh sb="2" eb="3">
      <t>ク</t>
    </rPh>
    <rPh sb="3" eb="4">
      <t>ヒガシク</t>
    </rPh>
    <rPh sb="4" eb="6">
      <t>ゴウケイ</t>
    </rPh>
    <phoneticPr fontId="20"/>
  </si>
  <si>
    <t>美野島1①</t>
  </si>
  <si>
    <t>美野島1②</t>
  </si>
  <si>
    <t>美野島2①</t>
  </si>
  <si>
    <t>美野島2②</t>
  </si>
  <si>
    <t>美野島2③</t>
  </si>
  <si>
    <t>美野島2④</t>
  </si>
  <si>
    <t>美野島3①</t>
  </si>
  <si>
    <t>美野島3②</t>
  </si>
  <si>
    <t>美野島3③</t>
  </si>
  <si>
    <t>美野島4</t>
  </si>
  <si>
    <t>TE-1①</t>
  </si>
  <si>
    <t>TE-1②</t>
  </si>
  <si>
    <t>TE-2①</t>
  </si>
  <si>
    <t>TE-2②</t>
  </si>
  <si>
    <t>TE-2③</t>
  </si>
  <si>
    <t>TE-2④</t>
  </si>
  <si>
    <t>TE-3①</t>
  </si>
  <si>
    <t>TE-3②</t>
  </si>
  <si>
    <t>TE-3③</t>
  </si>
  <si>
    <t>TE-4</t>
  </si>
  <si>
    <t>竹下1・2</t>
    <rPh sb="0" eb="2">
      <t>タケシタ</t>
    </rPh>
    <phoneticPr fontId="1"/>
  </si>
  <si>
    <t>竹下4</t>
    <rPh sb="0" eb="2">
      <t>タケシタ</t>
    </rPh>
    <phoneticPr fontId="1"/>
  </si>
  <si>
    <t>竹下5</t>
    <rPh sb="0" eb="2">
      <t>タケシタ</t>
    </rPh>
    <phoneticPr fontId="1"/>
  </si>
  <si>
    <t>TH-1</t>
  </si>
  <si>
    <t>TH-2</t>
  </si>
  <si>
    <t>TH-3</t>
  </si>
  <si>
    <t>那珂1</t>
    <rPh sb="0" eb="2">
      <t>ナカ</t>
    </rPh>
    <phoneticPr fontId="1"/>
  </si>
  <si>
    <t>那珂2</t>
    <rPh sb="0" eb="2">
      <t>ナカ</t>
    </rPh>
    <phoneticPr fontId="1"/>
  </si>
  <si>
    <t>那珂3</t>
    <rPh sb="0" eb="2">
      <t>ナカ</t>
    </rPh>
    <phoneticPr fontId="1"/>
  </si>
  <si>
    <t>那珂4</t>
    <rPh sb="0" eb="2">
      <t>ナカ</t>
    </rPh>
    <phoneticPr fontId="1"/>
  </si>
  <si>
    <t>那珂5</t>
    <rPh sb="0" eb="2">
      <t>ナカ</t>
    </rPh>
    <phoneticPr fontId="1"/>
  </si>
  <si>
    <t>那珂6</t>
    <rPh sb="0" eb="2">
      <t>ナカ</t>
    </rPh>
    <phoneticPr fontId="1"/>
  </si>
  <si>
    <t>東光寺町1・2</t>
    <rPh sb="0" eb="4">
      <t>トウコウジマチ</t>
    </rPh>
    <phoneticPr fontId="1"/>
  </si>
  <si>
    <t>TJ-1</t>
  </si>
  <si>
    <t>TJ-2</t>
  </si>
  <si>
    <t>TJ-3</t>
  </si>
  <si>
    <t>TJ-4</t>
  </si>
  <si>
    <t>TJ-5</t>
  </si>
  <si>
    <t>TJ-6</t>
  </si>
  <si>
    <t>TJ-7</t>
  </si>
  <si>
    <t>中央区</t>
    <rPh sb="0" eb="3">
      <t>チュウオウク</t>
    </rPh>
    <phoneticPr fontId="23"/>
  </si>
  <si>
    <t>中央区 合計</t>
    <rPh sb="0" eb="2">
      <t>チュウオウ</t>
    </rPh>
    <rPh sb="2" eb="3">
      <t>ク</t>
    </rPh>
    <rPh sb="3" eb="4">
      <t>ヒガシク</t>
    </rPh>
    <rPh sb="4" eb="6">
      <t>ゴウケイ</t>
    </rPh>
    <phoneticPr fontId="20"/>
  </si>
  <si>
    <t>竹下</t>
    <rPh sb="0" eb="2">
      <t>タケシタ</t>
    </rPh>
    <phoneticPr fontId="20"/>
  </si>
  <si>
    <t>那珂・東光寺町</t>
    <rPh sb="0" eb="2">
      <t>ナカ</t>
    </rPh>
    <rPh sb="3" eb="5">
      <t>トウコウ</t>
    </rPh>
    <rPh sb="5" eb="6">
      <t>ジ</t>
    </rPh>
    <rPh sb="6" eb="7">
      <t>マチ</t>
    </rPh>
    <phoneticPr fontId="20"/>
  </si>
  <si>
    <t>薬院1①</t>
    <rPh sb="0" eb="2">
      <t>ヤクイン</t>
    </rPh>
    <phoneticPr fontId="1"/>
  </si>
  <si>
    <t>薬院1②</t>
    <rPh sb="0" eb="2">
      <t>ヤクイン</t>
    </rPh>
    <phoneticPr fontId="1"/>
  </si>
  <si>
    <t>薬院2①</t>
    <rPh sb="0" eb="2">
      <t>ヤクイン</t>
    </rPh>
    <phoneticPr fontId="1"/>
  </si>
  <si>
    <t>薬院2②</t>
    <rPh sb="0" eb="2">
      <t>ヤクイン</t>
    </rPh>
    <phoneticPr fontId="1"/>
  </si>
  <si>
    <t>薬院2③</t>
    <rPh sb="0" eb="2">
      <t>ヤクイン</t>
    </rPh>
    <phoneticPr fontId="1"/>
  </si>
  <si>
    <t>薬院2④</t>
    <rPh sb="0" eb="2">
      <t>ヤクイン</t>
    </rPh>
    <phoneticPr fontId="1"/>
  </si>
  <si>
    <t>薬院3①</t>
    <rPh sb="0" eb="2">
      <t>ヤクイン</t>
    </rPh>
    <phoneticPr fontId="1"/>
  </si>
  <si>
    <t>薬院3②</t>
    <rPh sb="0" eb="2">
      <t>ヤクイン</t>
    </rPh>
    <phoneticPr fontId="1"/>
  </si>
  <si>
    <t>薬院3③</t>
    <rPh sb="0" eb="2">
      <t>ヤクイン</t>
    </rPh>
    <phoneticPr fontId="1"/>
  </si>
  <si>
    <t>薬院4①</t>
    <rPh sb="0" eb="2">
      <t>ヤクイン</t>
    </rPh>
    <phoneticPr fontId="1"/>
  </si>
  <si>
    <t>薬院4②</t>
    <rPh sb="0" eb="2">
      <t>ヤクイン</t>
    </rPh>
    <phoneticPr fontId="1"/>
  </si>
  <si>
    <t>CE-1①</t>
  </si>
  <si>
    <t>CE-1②</t>
  </si>
  <si>
    <t>CE-2①</t>
  </si>
  <si>
    <t>CE-2②</t>
  </si>
  <si>
    <t>CE-2③</t>
  </si>
  <si>
    <t>CE-2④</t>
  </si>
  <si>
    <t>CE-3①</t>
  </si>
  <si>
    <t>CE-3②</t>
  </si>
  <si>
    <t>CE-3③</t>
  </si>
  <si>
    <t>CE-4①</t>
  </si>
  <si>
    <t>CE-4②</t>
  </si>
  <si>
    <t>平尾1①</t>
    <rPh sb="0" eb="2">
      <t>ヒラオ</t>
    </rPh>
    <phoneticPr fontId="1"/>
  </si>
  <si>
    <t>平尾1②</t>
    <rPh sb="0" eb="2">
      <t>ヒラオ</t>
    </rPh>
    <phoneticPr fontId="1"/>
  </si>
  <si>
    <t>平尾1③</t>
    <rPh sb="0" eb="2">
      <t>ヒラオ</t>
    </rPh>
    <phoneticPr fontId="1"/>
  </si>
  <si>
    <t>平尾2①</t>
    <rPh sb="0" eb="2">
      <t>ヒラオ</t>
    </rPh>
    <phoneticPr fontId="1"/>
  </si>
  <si>
    <t>平尾2②</t>
    <rPh sb="0" eb="2">
      <t>ヒラオ</t>
    </rPh>
    <phoneticPr fontId="1"/>
  </si>
  <si>
    <t>平尾2③</t>
    <rPh sb="0" eb="2">
      <t>ヒラオ</t>
    </rPh>
    <phoneticPr fontId="1"/>
  </si>
  <si>
    <t>平尾3</t>
    <rPh sb="0" eb="2">
      <t>ヒラオ</t>
    </rPh>
    <phoneticPr fontId="1"/>
  </si>
  <si>
    <t>平尾4①</t>
    <rPh sb="0" eb="2">
      <t>ヒラオ</t>
    </rPh>
    <phoneticPr fontId="1"/>
  </si>
  <si>
    <t>平尾4②</t>
    <rPh sb="0" eb="2">
      <t>ヒラオ</t>
    </rPh>
    <phoneticPr fontId="1"/>
  </si>
  <si>
    <t>平尾5①</t>
    <rPh sb="0" eb="2">
      <t>ヒラオ</t>
    </rPh>
    <phoneticPr fontId="1"/>
  </si>
  <si>
    <t>平尾5②</t>
    <rPh sb="0" eb="2">
      <t>ヒラオ</t>
    </rPh>
    <phoneticPr fontId="1"/>
  </si>
  <si>
    <t>CF-1①</t>
  </si>
  <si>
    <t>CF-1②</t>
  </si>
  <si>
    <t>CF-1③</t>
  </si>
  <si>
    <t>CF-2①</t>
  </si>
  <si>
    <t>CF-2②</t>
  </si>
  <si>
    <t>CF-2③</t>
  </si>
  <si>
    <t>CF-3</t>
  </si>
  <si>
    <t>CF-4①</t>
  </si>
  <si>
    <t>CF-4②</t>
  </si>
  <si>
    <t>CF-5①</t>
  </si>
  <si>
    <t>CF-5②</t>
  </si>
  <si>
    <t>CG-1</t>
  </si>
  <si>
    <t>CG-2</t>
  </si>
  <si>
    <t>CG-3①</t>
  </si>
  <si>
    <t>CG-3②</t>
  </si>
  <si>
    <t>CG-4</t>
  </si>
  <si>
    <t>CG-5</t>
  </si>
  <si>
    <t>大宮1</t>
    <rPh sb="0" eb="2">
      <t>オオミヤ</t>
    </rPh>
    <phoneticPr fontId="1"/>
  </si>
  <si>
    <t>大宮2</t>
    <rPh sb="0" eb="2">
      <t>オオミヤ</t>
    </rPh>
    <phoneticPr fontId="1"/>
  </si>
  <si>
    <t>白金1①</t>
    <rPh sb="0" eb="2">
      <t>シロガネ</t>
    </rPh>
    <phoneticPr fontId="1"/>
  </si>
  <si>
    <t>白金1②</t>
    <rPh sb="0" eb="2">
      <t>シロガネ</t>
    </rPh>
    <phoneticPr fontId="1"/>
  </si>
  <si>
    <t>白金2</t>
    <rPh sb="0" eb="2">
      <t>シロガネ</t>
    </rPh>
    <phoneticPr fontId="1"/>
  </si>
  <si>
    <t>那の川2</t>
    <rPh sb="0" eb="1">
      <t>ナ</t>
    </rPh>
    <rPh sb="2" eb="3">
      <t>カワ</t>
    </rPh>
    <phoneticPr fontId="1"/>
  </si>
  <si>
    <t>高砂1</t>
    <rPh sb="0" eb="2">
      <t>タカサゴ</t>
    </rPh>
    <phoneticPr fontId="1"/>
  </si>
  <si>
    <t>高砂2①</t>
    <rPh sb="0" eb="2">
      <t>タカサゴ</t>
    </rPh>
    <phoneticPr fontId="1"/>
  </si>
  <si>
    <t>高砂2②</t>
    <rPh sb="0" eb="2">
      <t>タカサゴ</t>
    </rPh>
    <phoneticPr fontId="1"/>
  </si>
  <si>
    <t>高砂2③</t>
    <rPh sb="0" eb="2">
      <t>タカサゴ</t>
    </rPh>
    <phoneticPr fontId="1"/>
  </si>
  <si>
    <t>CH-1</t>
  </si>
  <si>
    <t>CH-2①</t>
  </si>
  <si>
    <t>CH-2②</t>
  </si>
  <si>
    <t>CH-2③</t>
  </si>
  <si>
    <t>薬院</t>
    <rPh sb="0" eb="2">
      <t>ヤクイン</t>
    </rPh>
    <phoneticPr fontId="20"/>
  </si>
  <si>
    <t>平尾</t>
    <rPh sb="0" eb="2">
      <t>ヒラオ</t>
    </rPh>
    <phoneticPr fontId="20"/>
  </si>
  <si>
    <t>白金・大宮・那の川</t>
    <rPh sb="0" eb="2">
      <t>シロガネ</t>
    </rPh>
    <rPh sb="3" eb="5">
      <t>オオミヤ</t>
    </rPh>
    <rPh sb="6" eb="7">
      <t>ナ</t>
    </rPh>
    <rPh sb="8" eb="9">
      <t>カワ</t>
    </rPh>
    <phoneticPr fontId="20"/>
  </si>
  <si>
    <t>高砂</t>
    <rPh sb="0" eb="2">
      <t>タカサゴ</t>
    </rPh>
    <phoneticPr fontId="20"/>
  </si>
  <si>
    <t>南区</t>
    <rPh sb="0" eb="2">
      <t>ミナミク</t>
    </rPh>
    <phoneticPr fontId="23"/>
  </si>
  <si>
    <t>南区 合計</t>
    <rPh sb="0" eb="1">
      <t>ミナミ</t>
    </rPh>
    <rPh sb="1" eb="2">
      <t>ク</t>
    </rPh>
    <rPh sb="2" eb="3">
      <t>ヒガシク</t>
    </rPh>
    <rPh sb="3" eb="5">
      <t>ゴウケイ</t>
    </rPh>
    <phoneticPr fontId="20"/>
  </si>
  <si>
    <t>那の川1①</t>
    <rPh sb="0" eb="1">
      <t>ナ</t>
    </rPh>
    <rPh sb="2" eb="3">
      <t>カワ</t>
    </rPh>
    <phoneticPr fontId="1"/>
  </si>
  <si>
    <t>那の川1②・那の川2</t>
    <rPh sb="0" eb="1">
      <t>ナ</t>
    </rPh>
    <rPh sb="2" eb="3">
      <t>カワ</t>
    </rPh>
    <rPh sb="6" eb="7">
      <t>ナ</t>
    </rPh>
    <rPh sb="8" eb="9">
      <t>カワ</t>
    </rPh>
    <phoneticPr fontId="1"/>
  </si>
  <si>
    <t>大楠1①</t>
    <rPh sb="0" eb="2">
      <t>オオクス</t>
    </rPh>
    <phoneticPr fontId="1"/>
  </si>
  <si>
    <t>大楠1②</t>
    <rPh sb="0" eb="2">
      <t>オオクス</t>
    </rPh>
    <phoneticPr fontId="1"/>
  </si>
  <si>
    <t>大楠2①</t>
    <rPh sb="0" eb="2">
      <t>オオクス</t>
    </rPh>
    <phoneticPr fontId="1"/>
  </si>
  <si>
    <t>大楠2②</t>
    <rPh sb="0" eb="2">
      <t>オオクス</t>
    </rPh>
    <phoneticPr fontId="1"/>
  </si>
  <si>
    <t>大楠3①</t>
    <rPh sb="0" eb="2">
      <t>オオクス</t>
    </rPh>
    <phoneticPr fontId="1"/>
  </si>
  <si>
    <t>大楠3②</t>
    <rPh sb="0" eb="2">
      <t>オオクス</t>
    </rPh>
    <phoneticPr fontId="1"/>
  </si>
  <si>
    <t>MA-1①</t>
  </si>
  <si>
    <t>MA-1②</t>
  </si>
  <si>
    <t>MA-2①</t>
  </si>
  <si>
    <t>MA-2②</t>
  </si>
  <si>
    <t>MA-3①</t>
  </si>
  <si>
    <t>MA-3②</t>
  </si>
  <si>
    <t>MA-4①</t>
  </si>
  <si>
    <t>MA-4②</t>
  </si>
  <si>
    <t>高宮1①</t>
    <rPh sb="0" eb="2">
      <t>タカミヤ</t>
    </rPh>
    <phoneticPr fontId="1"/>
  </si>
  <si>
    <t>高宮1②</t>
    <rPh sb="0" eb="2">
      <t>タカミヤ</t>
    </rPh>
    <phoneticPr fontId="1"/>
  </si>
  <si>
    <t>高宮2</t>
    <rPh sb="0" eb="2">
      <t>タカミヤ</t>
    </rPh>
    <phoneticPr fontId="1"/>
  </si>
  <si>
    <t>高宮3①</t>
    <rPh sb="0" eb="2">
      <t>タカミヤ</t>
    </rPh>
    <phoneticPr fontId="1"/>
  </si>
  <si>
    <t>高宮3②</t>
    <rPh sb="0" eb="2">
      <t>タカミヤ</t>
    </rPh>
    <phoneticPr fontId="1"/>
  </si>
  <si>
    <t>高宮4</t>
    <rPh sb="0" eb="2">
      <t>タカミヤ</t>
    </rPh>
    <phoneticPr fontId="1"/>
  </si>
  <si>
    <t>高宮5</t>
    <rPh sb="0" eb="2">
      <t>タカミヤ</t>
    </rPh>
    <phoneticPr fontId="1"/>
  </si>
  <si>
    <t>市崎1</t>
    <rPh sb="0" eb="1">
      <t>イチ</t>
    </rPh>
    <rPh sb="1" eb="2">
      <t>サキ</t>
    </rPh>
    <phoneticPr fontId="1"/>
  </si>
  <si>
    <t>市崎2</t>
    <rPh sb="0" eb="1">
      <t>イチ</t>
    </rPh>
    <rPh sb="1" eb="2">
      <t>サキ</t>
    </rPh>
    <phoneticPr fontId="1"/>
  </si>
  <si>
    <t>MB-1①</t>
  </si>
  <si>
    <t>MB-1②</t>
  </si>
  <si>
    <t>MB-2</t>
  </si>
  <si>
    <t>MB-3①</t>
  </si>
  <si>
    <t>MB-3②</t>
  </si>
  <si>
    <t>MB-4</t>
  </si>
  <si>
    <t>MB-5</t>
  </si>
  <si>
    <t>MB-6</t>
  </si>
  <si>
    <t>MB-7</t>
  </si>
  <si>
    <t>清水1①</t>
    <rPh sb="0" eb="2">
      <t>シミズ</t>
    </rPh>
    <phoneticPr fontId="1"/>
  </si>
  <si>
    <t>清水1②</t>
    <rPh sb="0" eb="2">
      <t>シミズ</t>
    </rPh>
    <phoneticPr fontId="1"/>
  </si>
  <si>
    <t>清水2①</t>
    <rPh sb="0" eb="2">
      <t>シミズ</t>
    </rPh>
    <phoneticPr fontId="1"/>
  </si>
  <si>
    <t>清水2②</t>
    <rPh sb="0" eb="2">
      <t>シミズ</t>
    </rPh>
    <phoneticPr fontId="1"/>
  </si>
  <si>
    <t>清水3①</t>
    <rPh sb="0" eb="2">
      <t>シミズ</t>
    </rPh>
    <phoneticPr fontId="1"/>
  </si>
  <si>
    <t>清水3②</t>
    <rPh sb="0" eb="2">
      <t>シミズ</t>
    </rPh>
    <phoneticPr fontId="1"/>
  </si>
  <si>
    <t>清水4</t>
    <rPh sb="0" eb="2">
      <t>シミズ</t>
    </rPh>
    <phoneticPr fontId="1"/>
  </si>
  <si>
    <t>MC-1①</t>
  </si>
  <si>
    <t>MC-1②</t>
  </si>
  <si>
    <t>MC-2①</t>
  </si>
  <si>
    <t>MC-2②</t>
  </si>
  <si>
    <t>MC-3①</t>
  </si>
  <si>
    <t>MC-3②</t>
  </si>
  <si>
    <t>MC-4</t>
  </si>
  <si>
    <t>塩原1①</t>
    <rPh sb="0" eb="2">
      <t>シオバル</t>
    </rPh>
    <phoneticPr fontId="1"/>
  </si>
  <si>
    <t>塩原1②・塩原2</t>
    <rPh sb="0" eb="2">
      <t>シオバル</t>
    </rPh>
    <rPh sb="5" eb="7">
      <t>シオバル</t>
    </rPh>
    <phoneticPr fontId="1"/>
  </si>
  <si>
    <t>塩原3①</t>
    <rPh sb="0" eb="2">
      <t>シオバル</t>
    </rPh>
    <phoneticPr fontId="1"/>
  </si>
  <si>
    <t>塩原3②</t>
    <rPh sb="0" eb="2">
      <t>シオバル</t>
    </rPh>
    <phoneticPr fontId="1"/>
  </si>
  <si>
    <t>塩原3③</t>
    <rPh sb="0" eb="2">
      <t>シオバル</t>
    </rPh>
    <phoneticPr fontId="1"/>
  </si>
  <si>
    <t>塩原4①</t>
    <rPh sb="0" eb="2">
      <t>シオバル</t>
    </rPh>
    <phoneticPr fontId="1"/>
  </si>
  <si>
    <t>塩原4②</t>
    <rPh sb="0" eb="2">
      <t>シオバル</t>
    </rPh>
    <phoneticPr fontId="1"/>
  </si>
  <si>
    <t>塩原4③</t>
    <rPh sb="0" eb="2">
      <t>シオバル</t>
    </rPh>
    <phoneticPr fontId="1"/>
  </si>
  <si>
    <t>MD-1①</t>
  </si>
  <si>
    <t>MD-1②</t>
  </si>
  <si>
    <t>MD-2①</t>
  </si>
  <si>
    <t>MD-2②</t>
  </si>
  <si>
    <t>MD-2③</t>
  </si>
  <si>
    <t>MD-3①</t>
  </si>
  <si>
    <t>MD-3②</t>
  </si>
  <si>
    <t>MD-3③</t>
  </si>
  <si>
    <t>玉川町①</t>
    <rPh sb="0" eb="2">
      <t>タマガワ</t>
    </rPh>
    <rPh sb="2" eb="3">
      <t>マチ</t>
    </rPh>
    <phoneticPr fontId="1"/>
  </si>
  <si>
    <t>玉川町②</t>
    <rPh sb="0" eb="2">
      <t>タマガワ</t>
    </rPh>
    <rPh sb="2" eb="3">
      <t>マチ</t>
    </rPh>
    <phoneticPr fontId="1"/>
  </si>
  <si>
    <t>向野1①</t>
    <rPh sb="0" eb="2">
      <t>コウノ</t>
    </rPh>
    <phoneticPr fontId="1"/>
  </si>
  <si>
    <t>向野1②</t>
    <rPh sb="0" eb="2">
      <t>ムカイノ</t>
    </rPh>
    <phoneticPr fontId="1"/>
  </si>
  <si>
    <t>向野2①</t>
    <rPh sb="0" eb="2">
      <t>ムカイノ</t>
    </rPh>
    <phoneticPr fontId="1"/>
  </si>
  <si>
    <t>向野2②</t>
    <rPh sb="0" eb="2">
      <t>ムカイノ</t>
    </rPh>
    <phoneticPr fontId="1"/>
  </si>
  <si>
    <t>ME-1①</t>
  </si>
  <si>
    <t>ME-1②</t>
  </si>
  <si>
    <t>ME-2①</t>
  </si>
  <si>
    <t>ME-2②</t>
  </si>
  <si>
    <t>ME-3①</t>
  </si>
  <si>
    <t>ME-3②</t>
  </si>
  <si>
    <t>野間1①</t>
    <rPh sb="0" eb="2">
      <t>ノマ</t>
    </rPh>
    <phoneticPr fontId="1"/>
  </si>
  <si>
    <t>野間1②</t>
    <rPh sb="0" eb="2">
      <t>ノマ</t>
    </rPh>
    <phoneticPr fontId="1"/>
  </si>
  <si>
    <t>野間1③</t>
    <rPh sb="0" eb="2">
      <t>ノマ</t>
    </rPh>
    <phoneticPr fontId="1"/>
  </si>
  <si>
    <t>野間2</t>
    <rPh sb="0" eb="2">
      <t>ノマ</t>
    </rPh>
    <phoneticPr fontId="1"/>
  </si>
  <si>
    <t>野間3①</t>
    <rPh sb="0" eb="2">
      <t>ノマ</t>
    </rPh>
    <phoneticPr fontId="1"/>
  </si>
  <si>
    <t>野間3②</t>
    <rPh sb="0" eb="2">
      <t>ノマ</t>
    </rPh>
    <phoneticPr fontId="1"/>
  </si>
  <si>
    <t>野間4①</t>
    <rPh sb="0" eb="2">
      <t>ノマ</t>
    </rPh>
    <phoneticPr fontId="1"/>
  </si>
  <si>
    <t>野間4②</t>
    <rPh sb="0" eb="2">
      <t>ノマ</t>
    </rPh>
    <phoneticPr fontId="1"/>
  </si>
  <si>
    <t>MF-1①</t>
  </si>
  <si>
    <t>MF-1②</t>
  </si>
  <si>
    <t>MF-1③</t>
  </si>
  <si>
    <t>MF-2</t>
  </si>
  <si>
    <t>MF-3①</t>
  </si>
  <si>
    <t>MF-3②</t>
  </si>
  <si>
    <t>MF-4①</t>
  </si>
  <si>
    <t>MF-4②</t>
  </si>
  <si>
    <t>南大橋1</t>
    <rPh sb="0" eb="1">
      <t>ミナミ</t>
    </rPh>
    <rPh sb="1" eb="3">
      <t>オオハシ</t>
    </rPh>
    <phoneticPr fontId="1"/>
  </si>
  <si>
    <t>南大橋2</t>
    <rPh sb="0" eb="1">
      <t>ミナミ</t>
    </rPh>
    <rPh sb="1" eb="3">
      <t>オオハシ</t>
    </rPh>
    <phoneticPr fontId="1"/>
  </si>
  <si>
    <t>大橋1①</t>
    <rPh sb="0" eb="2">
      <t>オオハシ</t>
    </rPh>
    <phoneticPr fontId="1"/>
  </si>
  <si>
    <t>大橋1②</t>
    <rPh sb="0" eb="2">
      <t>オオハシ</t>
    </rPh>
    <phoneticPr fontId="1"/>
  </si>
  <si>
    <t>大橋2①</t>
    <rPh sb="0" eb="2">
      <t>オオハシ</t>
    </rPh>
    <phoneticPr fontId="1"/>
  </si>
  <si>
    <t>大橋2②</t>
    <rPh sb="0" eb="2">
      <t>オオハシ</t>
    </rPh>
    <phoneticPr fontId="1"/>
  </si>
  <si>
    <t>大橋2③</t>
    <rPh sb="0" eb="2">
      <t>オオハシ</t>
    </rPh>
    <phoneticPr fontId="1"/>
  </si>
  <si>
    <t>大橋3①</t>
    <rPh sb="0" eb="2">
      <t>オオハシ</t>
    </rPh>
    <phoneticPr fontId="1"/>
  </si>
  <si>
    <t>大橋3②</t>
    <rPh sb="0" eb="2">
      <t>オオハシ</t>
    </rPh>
    <phoneticPr fontId="1"/>
  </si>
  <si>
    <t>大橋3③</t>
    <rPh sb="0" eb="2">
      <t>オオハシ</t>
    </rPh>
    <phoneticPr fontId="1"/>
  </si>
  <si>
    <t>大橋4①</t>
    <rPh sb="0" eb="2">
      <t>オオハシ</t>
    </rPh>
    <phoneticPr fontId="1"/>
  </si>
  <si>
    <t>大橋4②</t>
    <rPh sb="0" eb="2">
      <t>オオハシ</t>
    </rPh>
    <phoneticPr fontId="1"/>
  </si>
  <si>
    <t>大橋団地</t>
    <rPh sb="0" eb="2">
      <t>オオハシ</t>
    </rPh>
    <rPh sb="2" eb="4">
      <t>ダンチ</t>
    </rPh>
    <phoneticPr fontId="1"/>
  </si>
  <si>
    <t>MG-1</t>
  </si>
  <si>
    <t>MG-2</t>
  </si>
  <si>
    <t>MG-3①</t>
  </si>
  <si>
    <t>MG-3②</t>
  </si>
  <si>
    <t>MG-4①</t>
  </si>
  <si>
    <t>MG-4②</t>
  </si>
  <si>
    <t>MG-4③</t>
  </si>
  <si>
    <t>MG-5①</t>
  </si>
  <si>
    <t>MG-5②</t>
  </si>
  <si>
    <t>MG-5③</t>
  </si>
  <si>
    <t>MG-6①</t>
  </si>
  <si>
    <t>MG-6②</t>
  </si>
  <si>
    <t>MG-7</t>
  </si>
  <si>
    <t>高木1・高木2①</t>
    <rPh sb="0" eb="2">
      <t>タカキ</t>
    </rPh>
    <rPh sb="4" eb="6">
      <t>タカキ</t>
    </rPh>
    <phoneticPr fontId="1"/>
  </si>
  <si>
    <t>高木2②・高木3</t>
    <rPh sb="0" eb="2">
      <t>タカギ</t>
    </rPh>
    <rPh sb="5" eb="7">
      <t>タカギ</t>
    </rPh>
    <phoneticPr fontId="1"/>
  </si>
  <si>
    <t>井尻1①</t>
    <rPh sb="0" eb="2">
      <t>イジリ</t>
    </rPh>
    <phoneticPr fontId="1"/>
  </si>
  <si>
    <t>井尻1②</t>
    <rPh sb="0" eb="2">
      <t>イジリ</t>
    </rPh>
    <phoneticPr fontId="1"/>
  </si>
  <si>
    <t>井尻1③</t>
    <rPh sb="0" eb="2">
      <t>イジリ</t>
    </rPh>
    <phoneticPr fontId="1"/>
  </si>
  <si>
    <t>井尻2①</t>
    <rPh sb="0" eb="2">
      <t>イジリ</t>
    </rPh>
    <phoneticPr fontId="1"/>
  </si>
  <si>
    <t>井尻2②</t>
    <rPh sb="0" eb="2">
      <t>イジリ</t>
    </rPh>
    <phoneticPr fontId="1"/>
  </si>
  <si>
    <t>井尻2③</t>
    <rPh sb="0" eb="2">
      <t>イジリ</t>
    </rPh>
    <phoneticPr fontId="1"/>
  </si>
  <si>
    <t>井尻2④</t>
    <rPh sb="0" eb="2">
      <t>イジリ</t>
    </rPh>
    <phoneticPr fontId="1"/>
  </si>
  <si>
    <t>井尻3①</t>
    <rPh sb="0" eb="2">
      <t>イジリ</t>
    </rPh>
    <phoneticPr fontId="1"/>
  </si>
  <si>
    <t>井尻3②</t>
    <rPh sb="0" eb="2">
      <t>イジリ</t>
    </rPh>
    <phoneticPr fontId="1"/>
  </si>
  <si>
    <t>井尻4①</t>
    <rPh sb="0" eb="2">
      <t>イジリ</t>
    </rPh>
    <phoneticPr fontId="1"/>
  </si>
  <si>
    <t>井尻4②</t>
    <rPh sb="0" eb="2">
      <t>イジリ</t>
    </rPh>
    <phoneticPr fontId="1"/>
  </si>
  <si>
    <t>井尻4③</t>
    <rPh sb="0" eb="2">
      <t>イジリ</t>
    </rPh>
    <phoneticPr fontId="1"/>
  </si>
  <si>
    <t>井尻5①</t>
    <rPh sb="0" eb="2">
      <t>イジリ</t>
    </rPh>
    <phoneticPr fontId="1"/>
  </si>
  <si>
    <t>井尻5②</t>
    <rPh sb="0" eb="2">
      <t>イジリ</t>
    </rPh>
    <phoneticPr fontId="1"/>
  </si>
  <si>
    <t>MH-1</t>
  </si>
  <si>
    <t>MH-2</t>
  </si>
  <si>
    <t>MH-3①</t>
  </si>
  <si>
    <t>MH-3②</t>
  </si>
  <si>
    <t>MH-3③</t>
  </si>
  <si>
    <t>MH-4①</t>
  </si>
  <si>
    <t>MH-4②</t>
  </si>
  <si>
    <t>MH-4③</t>
  </si>
  <si>
    <t>MH-4④</t>
  </si>
  <si>
    <t>MH-5①</t>
  </si>
  <si>
    <t>MH-5②</t>
  </si>
  <si>
    <t>MH-6①</t>
  </si>
  <si>
    <t>MH-6②</t>
  </si>
  <si>
    <t>MH-6③</t>
  </si>
  <si>
    <t>MH-7①</t>
  </si>
  <si>
    <t>MH-7②</t>
  </si>
  <si>
    <t>折立町</t>
    <rPh sb="0" eb="1">
      <t>オ</t>
    </rPh>
    <rPh sb="1" eb="2">
      <t>タ</t>
    </rPh>
    <rPh sb="2" eb="3">
      <t>マチ</t>
    </rPh>
    <phoneticPr fontId="1"/>
  </si>
  <si>
    <t>横手1</t>
    <rPh sb="0" eb="2">
      <t>ヨコテ</t>
    </rPh>
    <phoneticPr fontId="1"/>
  </si>
  <si>
    <t>横手2</t>
    <rPh sb="0" eb="2">
      <t>ヨコテ</t>
    </rPh>
    <phoneticPr fontId="1"/>
  </si>
  <si>
    <t>横手3①</t>
    <rPh sb="0" eb="2">
      <t>ヨコテ</t>
    </rPh>
    <phoneticPr fontId="1"/>
  </si>
  <si>
    <t>横手3②</t>
    <rPh sb="0" eb="2">
      <t>ヨコテ</t>
    </rPh>
    <phoneticPr fontId="1"/>
  </si>
  <si>
    <t>横手4</t>
    <rPh sb="0" eb="2">
      <t>ヨコテ</t>
    </rPh>
    <phoneticPr fontId="1"/>
  </si>
  <si>
    <t>MJ-1</t>
  </si>
  <si>
    <t>MJ-2</t>
  </si>
  <si>
    <t>MJ-3</t>
  </si>
  <si>
    <t>MJ-4①</t>
  </si>
  <si>
    <t>MJ-4②</t>
  </si>
  <si>
    <t>MJ-5</t>
  </si>
  <si>
    <t>三宅1</t>
    <rPh sb="0" eb="2">
      <t>ミヤケ</t>
    </rPh>
    <phoneticPr fontId="18"/>
  </si>
  <si>
    <t>三宅2</t>
    <rPh sb="0" eb="2">
      <t>ミヤケ</t>
    </rPh>
    <phoneticPr fontId="18"/>
  </si>
  <si>
    <t>三宅3①</t>
    <rPh sb="0" eb="2">
      <t>ミヤケ</t>
    </rPh>
    <phoneticPr fontId="18"/>
  </si>
  <si>
    <t>三宅3②</t>
    <rPh sb="0" eb="2">
      <t>ミヤケ</t>
    </rPh>
    <phoneticPr fontId="18"/>
  </si>
  <si>
    <t>MK-1</t>
  </si>
  <si>
    <t>MK-2</t>
  </si>
  <si>
    <t>MK-3①</t>
  </si>
  <si>
    <t>MK-3②</t>
  </si>
  <si>
    <t>城南区</t>
    <rPh sb="0" eb="3">
      <t>ジョウナンク</t>
    </rPh>
    <phoneticPr fontId="23"/>
  </si>
  <si>
    <t>城南区 合計</t>
    <rPh sb="0" eb="2">
      <t>ジョウナン</t>
    </rPh>
    <rPh sb="2" eb="3">
      <t>ク</t>
    </rPh>
    <rPh sb="3" eb="4">
      <t>ヒガシク</t>
    </rPh>
    <rPh sb="4" eb="6">
      <t>ゴウケイ</t>
    </rPh>
    <phoneticPr fontId="20"/>
  </si>
  <si>
    <t>大楠・那の川</t>
    <rPh sb="0" eb="2">
      <t>オオクス</t>
    </rPh>
    <rPh sb="3" eb="4">
      <t>ナ</t>
    </rPh>
    <rPh sb="5" eb="6">
      <t>カワ</t>
    </rPh>
    <phoneticPr fontId="20"/>
  </si>
  <si>
    <t>高宮・市崎</t>
    <rPh sb="0" eb="2">
      <t>タカミヤ</t>
    </rPh>
    <rPh sb="3" eb="4">
      <t>イチ</t>
    </rPh>
    <rPh sb="4" eb="5">
      <t>サキ</t>
    </rPh>
    <phoneticPr fontId="20"/>
  </si>
  <si>
    <t>清水</t>
    <rPh sb="0" eb="2">
      <t>シミズ</t>
    </rPh>
    <phoneticPr fontId="20"/>
  </si>
  <si>
    <t>塩原</t>
    <rPh sb="0" eb="2">
      <t>シオバル</t>
    </rPh>
    <phoneticPr fontId="20"/>
  </si>
  <si>
    <t>向野・玉川町</t>
    <rPh sb="0" eb="2">
      <t>ムカイノ</t>
    </rPh>
    <rPh sb="3" eb="6">
      <t>タマガワマチ</t>
    </rPh>
    <phoneticPr fontId="20"/>
  </si>
  <si>
    <t>野間</t>
    <rPh sb="0" eb="2">
      <t>ノマ</t>
    </rPh>
    <phoneticPr fontId="20"/>
  </si>
  <si>
    <t>大橋</t>
    <rPh sb="0" eb="2">
      <t>オオハシ</t>
    </rPh>
    <phoneticPr fontId="20"/>
  </si>
  <si>
    <t>井尻・高木</t>
    <rPh sb="0" eb="2">
      <t>イジリ</t>
    </rPh>
    <rPh sb="3" eb="5">
      <t>タカキ</t>
    </rPh>
    <phoneticPr fontId="20"/>
  </si>
  <si>
    <t>横手・折立</t>
    <rPh sb="0" eb="2">
      <t>ヨコテ</t>
    </rPh>
    <rPh sb="3" eb="5">
      <t>オリタテ</t>
    </rPh>
    <phoneticPr fontId="20"/>
  </si>
  <si>
    <t>三宅</t>
    <rPh sb="0" eb="2">
      <t>ミヤケ</t>
    </rPh>
    <phoneticPr fontId="20"/>
  </si>
  <si>
    <t>鳥飼4①</t>
    <rPh sb="0" eb="2">
      <t>トリカイ</t>
    </rPh>
    <phoneticPr fontId="2"/>
  </si>
  <si>
    <t>鳥飼4②</t>
    <rPh sb="0" eb="2">
      <t>トリカイ</t>
    </rPh>
    <phoneticPr fontId="2"/>
  </si>
  <si>
    <t>鳥飼5①</t>
    <rPh sb="0" eb="2">
      <t>トリカイ</t>
    </rPh>
    <phoneticPr fontId="2"/>
  </si>
  <si>
    <t>鳥飼5②</t>
    <rPh sb="0" eb="2">
      <t>トリカイ</t>
    </rPh>
    <phoneticPr fontId="2"/>
  </si>
  <si>
    <t>鳥飼6①</t>
    <rPh sb="0" eb="2">
      <t>トリカイ</t>
    </rPh>
    <phoneticPr fontId="2"/>
  </si>
  <si>
    <t>鳥飼6②</t>
    <rPh sb="0" eb="2">
      <t>トリカイ</t>
    </rPh>
    <phoneticPr fontId="2"/>
  </si>
  <si>
    <t>鳥飼7①</t>
    <rPh sb="0" eb="2">
      <t>トリカイ</t>
    </rPh>
    <phoneticPr fontId="2"/>
  </si>
  <si>
    <t>鳥飼7②</t>
    <rPh sb="0" eb="2">
      <t>トリカイ</t>
    </rPh>
    <phoneticPr fontId="2"/>
  </si>
  <si>
    <t>JA-1①</t>
  </si>
  <si>
    <t>JA-1②</t>
  </si>
  <si>
    <t>JA-2①</t>
  </si>
  <si>
    <t>JA-2②</t>
  </si>
  <si>
    <t>JA-3①</t>
  </si>
  <si>
    <t>JA-3②</t>
  </si>
  <si>
    <t>JA-4①</t>
  </si>
  <si>
    <t>JA-4②</t>
  </si>
  <si>
    <t>別府団地</t>
    <rPh sb="0" eb="2">
      <t>ベフ</t>
    </rPh>
    <rPh sb="2" eb="4">
      <t>ダンチ</t>
    </rPh>
    <phoneticPr fontId="2"/>
  </si>
  <si>
    <t>別府1①</t>
    <rPh sb="0" eb="2">
      <t>ベフ</t>
    </rPh>
    <phoneticPr fontId="2"/>
  </si>
  <si>
    <t>別府1②</t>
    <rPh sb="0" eb="2">
      <t>ベフ</t>
    </rPh>
    <phoneticPr fontId="2"/>
  </si>
  <si>
    <t>別府2①</t>
    <rPh sb="0" eb="2">
      <t>ベフ</t>
    </rPh>
    <phoneticPr fontId="2"/>
  </si>
  <si>
    <t>別府2②</t>
    <rPh sb="0" eb="2">
      <t>ベフ</t>
    </rPh>
    <phoneticPr fontId="2"/>
  </si>
  <si>
    <t>別府3①</t>
    <rPh sb="0" eb="2">
      <t>ベフ</t>
    </rPh>
    <phoneticPr fontId="2"/>
  </si>
  <si>
    <t>別府3②</t>
    <rPh sb="0" eb="2">
      <t>ベフ</t>
    </rPh>
    <phoneticPr fontId="2"/>
  </si>
  <si>
    <t>城西団地</t>
    <rPh sb="0" eb="2">
      <t>ジョウセイ</t>
    </rPh>
    <rPh sb="2" eb="4">
      <t>ダンチ</t>
    </rPh>
    <phoneticPr fontId="2"/>
  </si>
  <si>
    <t>別府4①</t>
    <rPh sb="0" eb="2">
      <t>ベフ</t>
    </rPh>
    <phoneticPr fontId="2"/>
  </si>
  <si>
    <t>別府4②</t>
    <rPh sb="0" eb="2">
      <t>ベフ</t>
    </rPh>
    <phoneticPr fontId="2"/>
  </si>
  <si>
    <t>別府5①</t>
    <rPh sb="0" eb="2">
      <t>ベフ</t>
    </rPh>
    <phoneticPr fontId="2"/>
  </si>
  <si>
    <t>別府5②</t>
    <rPh sb="0" eb="2">
      <t>ベフ</t>
    </rPh>
    <phoneticPr fontId="2"/>
  </si>
  <si>
    <t>別府6①</t>
    <rPh sb="0" eb="2">
      <t>ベフ</t>
    </rPh>
    <phoneticPr fontId="2"/>
  </si>
  <si>
    <t>別府6②</t>
    <rPh sb="0" eb="2">
      <t>ベフ</t>
    </rPh>
    <phoneticPr fontId="2"/>
  </si>
  <si>
    <t>別府7</t>
    <rPh sb="0" eb="2">
      <t>ベフ</t>
    </rPh>
    <phoneticPr fontId="2"/>
  </si>
  <si>
    <t>JB-1</t>
  </si>
  <si>
    <t>JB-2①</t>
  </si>
  <si>
    <t>JB-2②</t>
  </si>
  <si>
    <t>JB-3①</t>
  </si>
  <si>
    <t>JB-3②</t>
  </si>
  <si>
    <t>JB-4①</t>
  </si>
  <si>
    <t>JB-4②</t>
  </si>
  <si>
    <t>JB-5</t>
  </si>
  <si>
    <t>JB-6①</t>
  </si>
  <si>
    <t>JB-6②</t>
  </si>
  <si>
    <t>JB-7①</t>
  </si>
  <si>
    <t>JB-7②</t>
  </si>
  <si>
    <t>JB-8①</t>
  </si>
  <si>
    <t>JB-8②</t>
  </si>
  <si>
    <t>JB-9</t>
  </si>
  <si>
    <t>荒江1①</t>
    <rPh sb="0" eb="1">
      <t>アラ</t>
    </rPh>
    <rPh sb="1" eb="2">
      <t>エ</t>
    </rPh>
    <phoneticPr fontId="2"/>
  </si>
  <si>
    <t>荒江1②</t>
    <rPh sb="0" eb="1">
      <t>アラ</t>
    </rPh>
    <rPh sb="1" eb="2">
      <t>エ</t>
    </rPh>
    <phoneticPr fontId="2"/>
  </si>
  <si>
    <t>荒江団地①</t>
    <rPh sb="0" eb="1">
      <t>アラ</t>
    </rPh>
    <rPh sb="1" eb="2">
      <t>エ</t>
    </rPh>
    <rPh sb="2" eb="4">
      <t>ダンチ</t>
    </rPh>
    <phoneticPr fontId="2"/>
  </si>
  <si>
    <t>荒江団地②</t>
    <rPh sb="0" eb="1">
      <t>アラ</t>
    </rPh>
    <rPh sb="1" eb="2">
      <t>エ</t>
    </rPh>
    <rPh sb="2" eb="4">
      <t>ダンチ</t>
    </rPh>
    <phoneticPr fontId="2"/>
  </si>
  <si>
    <t>飯倉1</t>
    <rPh sb="0" eb="2">
      <t>イイクラ</t>
    </rPh>
    <phoneticPr fontId="2"/>
  </si>
  <si>
    <t>JC-1①</t>
  </si>
  <si>
    <t>JC-1②</t>
  </si>
  <si>
    <t>JC-2①</t>
  </si>
  <si>
    <t>JC-2②</t>
  </si>
  <si>
    <t>JC-3</t>
  </si>
  <si>
    <t>田島4②</t>
    <rPh sb="0" eb="2">
      <t>タジマ</t>
    </rPh>
    <phoneticPr fontId="2"/>
  </si>
  <si>
    <t>田島5・6</t>
    <rPh sb="0" eb="2">
      <t>タジマ</t>
    </rPh>
    <phoneticPr fontId="2"/>
  </si>
  <si>
    <t>茶山1・2①</t>
    <rPh sb="0" eb="2">
      <t>チャヤマ</t>
    </rPh>
    <phoneticPr fontId="2"/>
  </si>
  <si>
    <t>茶山2②・3①</t>
    <rPh sb="0" eb="2">
      <t>チャヤマ</t>
    </rPh>
    <phoneticPr fontId="2"/>
  </si>
  <si>
    <t>茶山3②・4</t>
    <rPh sb="0" eb="2">
      <t>チャヤマ</t>
    </rPh>
    <phoneticPr fontId="2"/>
  </si>
  <si>
    <t>JD-4②</t>
  </si>
  <si>
    <t>JD-5</t>
  </si>
  <si>
    <t>JD-6</t>
  </si>
  <si>
    <t>JD-7</t>
  </si>
  <si>
    <t>JD-8</t>
  </si>
  <si>
    <t>神松寺1</t>
    <rPh sb="0" eb="1">
      <t>カミ</t>
    </rPh>
    <rPh sb="1" eb="2">
      <t>マツ</t>
    </rPh>
    <rPh sb="2" eb="3">
      <t>テラ</t>
    </rPh>
    <phoneticPr fontId="2"/>
  </si>
  <si>
    <t>神松寺3①</t>
    <rPh sb="0" eb="1">
      <t>カミ</t>
    </rPh>
    <rPh sb="1" eb="2">
      <t>マツ</t>
    </rPh>
    <rPh sb="2" eb="3">
      <t>テラ</t>
    </rPh>
    <phoneticPr fontId="2"/>
  </si>
  <si>
    <t>神松寺3②</t>
    <rPh sb="0" eb="1">
      <t>カミ</t>
    </rPh>
    <rPh sb="1" eb="2">
      <t>マツ</t>
    </rPh>
    <rPh sb="2" eb="3">
      <t>テラ</t>
    </rPh>
    <phoneticPr fontId="2"/>
  </si>
  <si>
    <t>松山1</t>
    <rPh sb="0" eb="2">
      <t>マツヤマ</t>
    </rPh>
    <phoneticPr fontId="2"/>
  </si>
  <si>
    <t>JG-1</t>
  </si>
  <si>
    <t>JG-3①</t>
  </si>
  <si>
    <t>JG-3②</t>
  </si>
  <si>
    <t>JG-4</t>
  </si>
  <si>
    <t>七隈3①</t>
    <rPh sb="0" eb="2">
      <t>ナナクマ</t>
    </rPh>
    <phoneticPr fontId="2"/>
  </si>
  <si>
    <t>七隈3②</t>
    <rPh sb="0" eb="2">
      <t>ナナクマ</t>
    </rPh>
    <phoneticPr fontId="2"/>
  </si>
  <si>
    <t>JK-3①</t>
  </si>
  <si>
    <t>JK-3②</t>
  </si>
  <si>
    <t>鳥飼</t>
    <rPh sb="0" eb="2">
      <t>トリカイ</t>
    </rPh>
    <phoneticPr fontId="20"/>
  </si>
  <si>
    <t>別府・城西団地</t>
    <rPh sb="0" eb="2">
      <t>ベフ</t>
    </rPh>
    <rPh sb="3" eb="5">
      <t>ジョウセイ</t>
    </rPh>
    <rPh sb="5" eb="7">
      <t>ダンチ</t>
    </rPh>
    <phoneticPr fontId="20"/>
  </si>
  <si>
    <t>荒江・飯倉</t>
    <rPh sb="0" eb="2">
      <t>アラエ</t>
    </rPh>
    <rPh sb="3" eb="5">
      <t>イイクラ</t>
    </rPh>
    <phoneticPr fontId="20"/>
  </si>
  <si>
    <t>百道1①</t>
    <rPh sb="0" eb="1">
      <t>ヒャク</t>
    </rPh>
    <rPh sb="1" eb="2">
      <t>ミチ</t>
    </rPh>
    <phoneticPr fontId="2"/>
  </si>
  <si>
    <t>百道1②</t>
    <rPh sb="0" eb="1">
      <t>ヒャク</t>
    </rPh>
    <rPh sb="1" eb="2">
      <t>ミチ</t>
    </rPh>
    <phoneticPr fontId="2"/>
  </si>
  <si>
    <t>百道2</t>
    <rPh sb="0" eb="1">
      <t>ヒャク</t>
    </rPh>
    <rPh sb="1" eb="2">
      <t>ミチ</t>
    </rPh>
    <phoneticPr fontId="2"/>
  </si>
  <si>
    <t>百道3</t>
    <rPh sb="0" eb="1">
      <t>ヒャク</t>
    </rPh>
    <rPh sb="1" eb="2">
      <t>ミチ</t>
    </rPh>
    <phoneticPr fontId="2"/>
  </si>
  <si>
    <t>百道浜1①</t>
    <rPh sb="0" eb="1">
      <t>ヒャク</t>
    </rPh>
    <rPh sb="1" eb="2">
      <t>ミチ</t>
    </rPh>
    <rPh sb="2" eb="3">
      <t>ハマ</t>
    </rPh>
    <phoneticPr fontId="2"/>
  </si>
  <si>
    <t>百道浜1②</t>
    <rPh sb="0" eb="1">
      <t>ヒャク</t>
    </rPh>
    <rPh sb="1" eb="2">
      <t>ミチ</t>
    </rPh>
    <rPh sb="2" eb="3">
      <t>ハマ</t>
    </rPh>
    <phoneticPr fontId="2"/>
  </si>
  <si>
    <t>百道浜3①</t>
    <rPh sb="0" eb="1">
      <t>ヒャク</t>
    </rPh>
    <rPh sb="1" eb="2">
      <t>ミチ</t>
    </rPh>
    <rPh sb="2" eb="3">
      <t>ハマ</t>
    </rPh>
    <phoneticPr fontId="2"/>
  </si>
  <si>
    <t>百道浜3②</t>
    <rPh sb="0" eb="1">
      <t>ヒャク</t>
    </rPh>
    <rPh sb="1" eb="2">
      <t>ミチ</t>
    </rPh>
    <rPh sb="2" eb="3">
      <t>ハマ</t>
    </rPh>
    <phoneticPr fontId="2"/>
  </si>
  <si>
    <t>百道浜4①</t>
    <rPh sb="0" eb="1">
      <t>ヒャク</t>
    </rPh>
    <rPh sb="1" eb="2">
      <t>ミチ</t>
    </rPh>
    <rPh sb="2" eb="3">
      <t>ハマ</t>
    </rPh>
    <phoneticPr fontId="2"/>
  </si>
  <si>
    <t>百道浜4②</t>
    <rPh sb="0" eb="1">
      <t>ヒャク</t>
    </rPh>
    <rPh sb="1" eb="2">
      <t>ミチ</t>
    </rPh>
    <rPh sb="2" eb="3">
      <t>ハマ</t>
    </rPh>
    <phoneticPr fontId="2"/>
  </si>
  <si>
    <t>WA-1①</t>
  </si>
  <si>
    <t>WA-1②</t>
  </si>
  <si>
    <t>WA-2</t>
  </si>
  <si>
    <t>WA-3</t>
  </si>
  <si>
    <t>WA-4①</t>
  </si>
  <si>
    <t>WA-4②</t>
  </si>
  <si>
    <t>WA-5①</t>
  </si>
  <si>
    <t>WA-5②</t>
  </si>
  <si>
    <t>WA-6①</t>
  </si>
  <si>
    <t>WA-6②</t>
  </si>
  <si>
    <t>西新2①</t>
    <rPh sb="0" eb="1">
      <t>ニシ</t>
    </rPh>
    <rPh sb="1" eb="2">
      <t>シン</t>
    </rPh>
    <phoneticPr fontId="2"/>
  </si>
  <si>
    <t>西新2②</t>
    <rPh sb="0" eb="1">
      <t>ニシ</t>
    </rPh>
    <rPh sb="1" eb="2">
      <t>シン</t>
    </rPh>
    <phoneticPr fontId="2"/>
  </si>
  <si>
    <t>西新2③</t>
    <rPh sb="0" eb="1">
      <t>ニシ</t>
    </rPh>
    <rPh sb="1" eb="2">
      <t>シン</t>
    </rPh>
    <phoneticPr fontId="2"/>
  </si>
  <si>
    <t>西新3</t>
    <rPh sb="0" eb="1">
      <t>ニシ</t>
    </rPh>
    <rPh sb="1" eb="2">
      <t>シン</t>
    </rPh>
    <phoneticPr fontId="2"/>
  </si>
  <si>
    <t>西新5①</t>
    <rPh sb="0" eb="1">
      <t>ニシ</t>
    </rPh>
    <rPh sb="1" eb="2">
      <t>シン</t>
    </rPh>
    <phoneticPr fontId="2"/>
  </si>
  <si>
    <t>西新5②</t>
    <rPh sb="0" eb="1">
      <t>ニシ</t>
    </rPh>
    <rPh sb="1" eb="2">
      <t>シン</t>
    </rPh>
    <phoneticPr fontId="2"/>
  </si>
  <si>
    <t>西新6・7①</t>
    <rPh sb="0" eb="1">
      <t>ニシ</t>
    </rPh>
    <rPh sb="1" eb="2">
      <t>シン</t>
    </rPh>
    <phoneticPr fontId="2"/>
  </si>
  <si>
    <t>西新7②</t>
    <rPh sb="0" eb="1">
      <t>ニシ</t>
    </rPh>
    <rPh sb="1" eb="2">
      <t>シン</t>
    </rPh>
    <phoneticPr fontId="2"/>
  </si>
  <si>
    <t>WB-1①</t>
  </si>
  <si>
    <t>WB-1②</t>
  </si>
  <si>
    <t>WB-2①</t>
  </si>
  <si>
    <t>WB-2②</t>
  </si>
  <si>
    <t>WB-2③</t>
  </si>
  <si>
    <t>WB-3</t>
  </si>
  <si>
    <t>WB-4</t>
  </si>
  <si>
    <t>WB-5①</t>
  </si>
  <si>
    <t>WB-5②</t>
  </si>
  <si>
    <t>WB-6</t>
  </si>
  <si>
    <t>WB-7</t>
  </si>
  <si>
    <t>城西1①</t>
    <rPh sb="0" eb="2">
      <t>ジョウセイ</t>
    </rPh>
    <phoneticPr fontId="2"/>
  </si>
  <si>
    <t>城西1②</t>
    <rPh sb="0" eb="2">
      <t>ジョウセイ</t>
    </rPh>
    <phoneticPr fontId="2"/>
  </si>
  <si>
    <t>城西2①</t>
    <rPh sb="0" eb="2">
      <t>ジョウセイ</t>
    </rPh>
    <phoneticPr fontId="2"/>
  </si>
  <si>
    <t>城西2②</t>
    <rPh sb="0" eb="2">
      <t>ジョウセイ</t>
    </rPh>
    <phoneticPr fontId="2"/>
  </si>
  <si>
    <t>城西3①</t>
    <rPh sb="0" eb="2">
      <t>ジョウセイ</t>
    </rPh>
    <phoneticPr fontId="2"/>
  </si>
  <si>
    <t>城西3②</t>
    <rPh sb="0" eb="2">
      <t>ジョウセイ</t>
    </rPh>
    <phoneticPr fontId="2"/>
  </si>
  <si>
    <t>曙1</t>
    <rPh sb="0" eb="1">
      <t>アケボノ</t>
    </rPh>
    <phoneticPr fontId="2"/>
  </si>
  <si>
    <t>曙2</t>
    <rPh sb="0" eb="1">
      <t>アケボノ</t>
    </rPh>
    <phoneticPr fontId="2"/>
  </si>
  <si>
    <t>祖原①</t>
    <rPh sb="0" eb="1">
      <t>ソ</t>
    </rPh>
    <rPh sb="1" eb="2">
      <t>ハラ</t>
    </rPh>
    <phoneticPr fontId="2"/>
  </si>
  <si>
    <t>祖原②</t>
    <rPh sb="0" eb="1">
      <t>ソ</t>
    </rPh>
    <rPh sb="1" eb="2">
      <t>ハラ</t>
    </rPh>
    <phoneticPr fontId="2"/>
  </si>
  <si>
    <t>WC-1①</t>
  </si>
  <si>
    <t>WC-1②</t>
  </si>
  <si>
    <t>WC-2①</t>
  </si>
  <si>
    <t>WC-2②</t>
  </si>
  <si>
    <t>WC-3①</t>
  </si>
  <si>
    <t>WC-3②</t>
  </si>
  <si>
    <t>WC-4</t>
  </si>
  <si>
    <t>WC-5</t>
  </si>
  <si>
    <t>WC-6①</t>
  </si>
  <si>
    <t>WC-6②</t>
  </si>
  <si>
    <t>高取1①</t>
    <rPh sb="0" eb="2">
      <t>タカトリ</t>
    </rPh>
    <phoneticPr fontId="2"/>
  </si>
  <si>
    <t>高取1②</t>
    <rPh sb="0" eb="2">
      <t>タカトリ</t>
    </rPh>
    <phoneticPr fontId="2"/>
  </si>
  <si>
    <t>高取1③</t>
    <rPh sb="0" eb="2">
      <t>タカトリ</t>
    </rPh>
    <phoneticPr fontId="2"/>
  </si>
  <si>
    <t>高取2①</t>
    <rPh sb="0" eb="2">
      <t>タカトリ</t>
    </rPh>
    <phoneticPr fontId="2"/>
  </si>
  <si>
    <t>高取2②</t>
    <rPh sb="0" eb="2">
      <t>タカトリ</t>
    </rPh>
    <phoneticPr fontId="2"/>
  </si>
  <si>
    <t>藤崎１①</t>
    <rPh sb="0" eb="2">
      <t>フジサキ</t>
    </rPh>
    <phoneticPr fontId="2"/>
  </si>
  <si>
    <t>藤崎１②</t>
    <rPh sb="0" eb="2">
      <t>フジサキ</t>
    </rPh>
    <phoneticPr fontId="2"/>
  </si>
  <si>
    <t>藤崎2</t>
    <rPh sb="0" eb="2">
      <t>フジサキ</t>
    </rPh>
    <phoneticPr fontId="2"/>
  </si>
  <si>
    <t>弥生1・2</t>
    <rPh sb="0" eb="2">
      <t>ヤヨイ</t>
    </rPh>
    <phoneticPr fontId="2"/>
  </si>
  <si>
    <t>WD-1①</t>
  </si>
  <si>
    <t>WD-1②</t>
  </si>
  <si>
    <t>WD-1③</t>
  </si>
  <si>
    <t>WD-2①</t>
  </si>
  <si>
    <t>WD-2②</t>
  </si>
  <si>
    <t>WD-3①</t>
  </si>
  <si>
    <t>WD-3②</t>
  </si>
  <si>
    <t>WD-4</t>
  </si>
  <si>
    <t>WD-5</t>
  </si>
  <si>
    <t>室見1</t>
    <rPh sb="0" eb="2">
      <t>ムロミ</t>
    </rPh>
    <phoneticPr fontId="2"/>
  </si>
  <si>
    <t>室見2①</t>
    <rPh sb="0" eb="2">
      <t>ムロミ</t>
    </rPh>
    <phoneticPr fontId="2"/>
  </si>
  <si>
    <t>室見2②</t>
    <rPh sb="0" eb="2">
      <t>ムロミ</t>
    </rPh>
    <phoneticPr fontId="2"/>
  </si>
  <si>
    <t>室見3</t>
    <rPh sb="0" eb="2">
      <t>ムロミ</t>
    </rPh>
    <phoneticPr fontId="2"/>
  </si>
  <si>
    <t>室見4①</t>
    <rPh sb="0" eb="2">
      <t>ムロミ</t>
    </rPh>
    <phoneticPr fontId="2"/>
  </si>
  <si>
    <t>室見4②</t>
    <rPh sb="0" eb="2">
      <t>ムロミ</t>
    </rPh>
    <phoneticPr fontId="2"/>
  </si>
  <si>
    <t>室見5①</t>
    <rPh sb="0" eb="2">
      <t>ムロミ</t>
    </rPh>
    <phoneticPr fontId="2"/>
  </si>
  <si>
    <t>室見5②</t>
    <rPh sb="0" eb="2">
      <t>ムロミ</t>
    </rPh>
    <phoneticPr fontId="2"/>
  </si>
  <si>
    <t>WE-1</t>
  </si>
  <si>
    <t>WE-2①</t>
  </si>
  <si>
    <t>WE-2②</t>
  </si>
  <si>
    <t>WE-3</t>
  </si>
  <si>
    <t>WE-4①</t>
  </si>
  <si>
    <t>WE-4②</t>
  </si>
  <si>
    <t>WE-5①</t>
  </si>
  <si>
    <t>WE-5②</t>
  </si>
  <si>
    <t>昭代1</t>
    <rPh sb="0" eb="2">
      <t>アキヨ</t>
    </rPh>
    <phoneticPr fontId="2"/>
  </si>
  <si>
    <t>昭代2</t>
    <rPh sb="0" eb="2">
      <t>アキヨ</t>
    </rPh>
    <phoneticPr fontId="2"/>
  </si>
  <si>
    <t>昭代3①</t>
    <rPh sb="0" eb="2">
      <t>アキヨ</t>
    </rPh>
    <phoneticPr fontId="2"/>
  </si>
  <si>
    <t>昭代3②</t>
    <rPh sb="0" eb="2">
      <t>アキヨ</t>
    </rPh>
    <phoneticPr fontId="2"/>
  </si>
  <si>
    <t>荒江2①</t>
    <rPh sb="0" eb="1">
      <t>アラ</t>
    </rPh>
    <rPh sb="1" eb="2">
      <t>エ</t>
    </rPh>
    <phoneticPr fontId="2"/>
  </si>
  <si>
    <t>荒江2②</t>
    <rPh sb="0" eb="1">
      <t>アラ</t>
    </rPh>
    <rPh sb="1" eb="2">
      <t>エ</t>
    </rPh>
    <phoneticPr fontId="2"/>
  </si>
  <si>
    <t>荒江3①</t>
    <rPh sb="0" eb="1">
      <t>アラ</t>
    </rPh>
    <rPh sb="1" eb="2">
      <t>エ</t>
    </rPh>
    <phoneticPr fontId="2"/>
  </si>
  <si>
    <t>荒江3②</t>
    <rPh sb="0" eb="1">
      <t>アラ</t>
    </rPh>
    <rPh sb="1" eb="2">
      <t>エ</t>
    </rPh>
    <phoneticPr fontId="2"/>
  </si>
  <si>
    <t>WF-1</t>
  </si>
  <si>
    <t>WF-2</t>
  </si>
  <si>
    <t>WF-3①</t>
  </si>
  <si>
    <t>WF-3②</t>
  </si>
  <si>
    <t>WF-4①</t>
  </si>
  <si>
    <t>WF-4②</t>
  </si>
  <si>
    <t>WF-5①</t>
  </si>
  <si>
    <t>WF-5②</t>
  </si>
  <si>
    <t>原1①</t>
    <rPh sb="0" eb="1">
      <t>ハラ</t>
    </rPh>
    <phoneticPr fontId="2"/>
  </si>
  <si>
    <t>原1②</t>
    <rPh sb="0" eb="1">
      <t>ハラ</t>
    </rPh>
    <phoneticPr fontId="2"/>
  </si>
  <si>
    <t>原2</t>
    <rPh sb="0" eb="1">
      <t>ハラ</t>
    </rPh>
    <phoneticPr fontId="2"/>
  </si>
  <si>
    <t>原3</t>
    <rPh sb="0" eb="1">
      <t>ハラ</t>
    </rPh>
    <phoneticPr fontId="2"/>
  </si>
  <si>
    <t>原4①</t>
    <rPh sb="0" eb="1">
      <t>ハラ</t>
    </rPh>
    <phoneticPr fontId="2"/>
  </si>
  <si>
    <t>原4②</t>
    <rPh sb="0" eb="1">
      <t>ハラ</t>
    </rPh>
    <phoneticPr fontId="2"/>
  </si>
  <si>
    <t>原5</t>
    <rPh sb="0" eb="1">
      <t>ハラ</t>
    </rPh>
    <phoneticPr fontId="2"/>
  </si>
  <si>
    <t>原6①</t>
    <rPh sb="0" eb="1">
      <t>ハラ</t>
    </rPh>
    <phoneticPr fontId="2"/>
  </si>
  <si>
    <t>原6②</t>
    <rPh sb="0" eb="1">
      <t>ハラ</t>
    </rPh>
    <phoneticPr fontId="2"/>
  </si>
  <si>
    <t>原団地①</t>
    <rPh sb="0" eb="1">
      <t>ハラ</t>
    </rPh>
    <rPh sb="1" eb="3">
      <t>ダンチ</t>
    </rPh>
    <phoneticPr fontId="2"/>
  </si>
  <si>
    <t>原団地②</t>
    <rPh sb="0" eb="1">
      <t>ハラ</t>
    </rPh>
    <rPh sb="1" eb="3">
      <t>ダンチ</t>
    </rPh>
    <phoneticPr fontId="2"/>
  </si>
  <si>
    <t>原団地③</t>
    <rPh sb="0" eb="1">
      <t>ハラ</t>
    </rPh>
    <rPh sb="1" eb="3">
      <t>ダンチ</t>
    </rPh>
    <phoneticPr fontId="2"/>
  </si>
  <si>
    <t>原団地④</t>
    <rPh sb="0" eb="1">
      <t>ハラ</t>
    </rPh>
    <rPh sb="1" eb="3">
      <t>ダンチ</t>
    </rPh>
    <phoneticPr fontId="2"/>
  </si>
  <si>
    <t>WG-1①</t>
  </si>
  <si>
    <t>WG-1②</t>
  </si>
  <si>
    <t>WG-2</t>
  </si>
  <si>
    <t>WG-3</t>
  </si>
  <si>
    <t>WG-4①</t>
  </si>
  <si>
    <t>WG-4②</t>
  </si>
  <si>
    <t>WG-5</t>
  </si>
  <si>
    <t>WG-6①</t>
  </si>
  <si>
    <t>WG-6②</t>
  </si>
  <si>
    <t>WG-9①</t>
  </si>
  <si>
    <t>WG-9②</t>
  </si>
  <si>
    <t>WG-9③</t>
  </si>
  <si>
    <t>WG-9④</t>
  </si>
  <si>
    <t>南庄1</t>
    <rPh sb="0" eb="1">
      <t>ミナミ</t>
    </rPh>
    <rPh sb="1" eb="2">
      <t>ショウ</t>
    </rPh>
    <phoneticPr fontId="2"/>
  </si>
  <si>
    <t>南庄2</t>
    <rPh sb="0" eb="1">
      <t>ミナミ</t>
    </rPh>
    <rPh sb="1" eb="2">
      <t>ショウ</t>
    </rPh>
    <phoneticPr fontId="2"/>
  </si>
  <si>
    <t>南庄3</t>
    <rPh sb="0" eb="1">
      <t>ミナミ</t>
    </rPh>
    <rPh sb="1" eb="2">
      <t>ショウ</t>
    </rPh>
    <phoneticPr fontId="2"/>
  </si>
  <si>
    <t>南庄4①</t>
    <rPh sb="0" eb="1">
      <t>ミナミ</t>
    </rPh>
    <rPh sb="1" eb="2">
      <t>ショウ</t>
    </rPh>
    <phoneticPr fontId="2"/>
  </si>
  <si>
    <t>南庄4②</t>
    <rPh sb="0" eb="1">
      <t>ミナミ</t>
    </rPh>
    <rPh sb="1" eb="2">
      <t>ショウ</t>
    </rPh>
    <phoneticPr fontId="2"/>
  </si>
  <si>
    <t>南庄5</t>
    <rPh sb="0" eb="1">
      <t>ミナミ</t>
    </rPh>
    <rPh sb="1" eb="2">
      <t>ショウ</t>
    </rPh>
    <phoneticPr fontId="2"/>
  </si>
  <si>
    <t>南庄6①</t>
    <rPh sb="0" eb="1">
      <t>ミナミ</t>
    </rPh>
    <rPh sb="1" eb="2">
      <t>ショウ</t>
    </rPh>
    <phoneticPr fontId="2"/>
  </si>
  <si>
    <t>南庄6②</t>
    <rPh sb="0" eb="1">
      <t>ミナミ</t>
    </rPh>
    <rPh sb="1" eb="2">
      <t>ショウ</t>
    </rPh>
    <phoneticPr fontId="2"/>
  </si>
  <si>
    <t>WH-1</t>
  </si>
  <si>
    <t>WH-2</t>
  </si>
  <si>
    <t>WH-3</t>
  </si>
  <si>
    <t>WH-4①</t>
  </si>
  <si>
    <t>WH-4②</t>
  </si>
  <si>
    <t>WH-5</t>
  </si>
  <si>
    <t>WH-6①</t>
  </si>
  <si>
    <t>WH-6②</t>
  </si>
  <si>
    <t>小田部1①</t>
    <rPh sb="0" eb="3">
      <t>オタベ</t>
    </rPh>
    <phoneticPr fontId="2"/>
  </si>
  <si>
    <t>小田部1②</t>
    <rPh sb="0" eb="3">
      <t>オタベ</t>
    </rPh>
    <phoneticPr fontId="2"/>
  </si>
  <si>
    <t>小田部2</t>
    <rPh sb="0" eb="3">
      <t>オタベ</t>
    </rPh>
    <phoneticPr fontId="2"/>
  </si>
  <si>
    <t>小田部3</t>
    <rPh sb="0" eb="3">
      <t>オタベ</t>
    </rPh>
    <phoneticPr fontId="2"/>
  </si>
  <si>
    <t>小田部4</t>
    <rPh sb="0" eb="3">
      <t>オタベ</t>
    </rPh>
    <phoneticPr fontId="2"/>
  </si>
  <si>
    <t>小田部5①</t>
    <rPh sb="0" eb="3">
      <t>オタベ</t>
    </rPh>
    <phoneticPr fontId="2"/>
  </si>
  <si>
    <t>小田部5②・6</t>
    <rPh sb="0" eb="3">
      <t>オタベ</t>
    </rPh>
    <phoneticPr fontId="2"/>
  </si>
  <si>
    <t>小田部7</t>
    <rPh sb="0" eb="3">
      <t>オタベ</t>
    </rPh>
    <phoneticPr fontId="2"/>
  </si>
  <si>
    <t>室住団地①</t>
    <rPh sb="0" eb="2">
      <t>ムロズミ</t>
    </rPh>
    <rPh sb="2" eb="4">
      <t>ダンチ</t>
    </rPh>
    <phoneticPr fontId="2"/>
  </si>
  <si>
    <t>室住団地②</t>
    <rPh sb="0" eb="2">
      <t>ムロズミ</t>
    </rPh>
    <rPh sb="2" eb="4">
      <t>ダンチ</t>
    </rPh>
    <phoneticPr fontId="2"/>
  </si>
  <si>
    <t>室住団地③</t>
    <rPh sb="0" eb="2">
      <t>ムロズミ</t>
    </rPh>
    <rPh sb="2" eb="4">
      <t>ダンチ</t>
    </rPh>
    <phoneticPr fontId="2"/>
  </si>
  <si>
    <t>室住団地④</t>
    <rPh sb="0" eb="2">
      <t>ムロズミ</t>
    </rPh>
    <rPh sb="2" eb="4">
      <t>ダンチ</t>
    </rPh>
    <phoneticPr fontId="2"/>
  </si>
  <si>
    <t>WJ-1①</t>
  </si>
  <si>
    <t>WJ-1②</t>
  </si>
  <si>
    <t>WJ-2</t>
  </si>
  <si>
    <t>WJ-3</t>
  </si>
  <si>
    <t>WJ-4</t>
  </si>
  <si>
    <t>WJ-5</t>
  </si>
  <si>
    <t>WJ-6</t>
  </si>
  <si>
    <t>WJ-7</t>
  </si>
  <si>
    <t>WJ-8①</t>
  </si>
  <si>
    <t>WJ-8②</t>
  </si>
  <si>
    <t>WJ-8③</t>
  </si>
  <si>
    <t>WJ-8④</t>
  </si>
  <si>
    <t>早良区①</t>
    <rPh sb="0" eb="3">
      <t>サワラク</t>
    </rPh>
    <phoneticPr fontId="23"/>
  </si>
  <si>
    <t>賀茂2①</t>
    <rPh sb="0" eb="1">
      <t>ガ</t>
    </rPh>
    <rPh sb="1" eb="2">
      <t>シゲル</t>
    </rPh>
    <phoneticPr fontId="2"/>
  </si>
  <si>
    <t>賀茂2②</t>
    <rPh sb="0" eb="1">
      <t>ガ</t>
    </rPh>
    <rPh sb="1" eb="2">
      <t>シゲル</t>
    </rPh>
    <phoneticPr fontId="2"/>
  </si>
  <si>
    <t>賀茂3</t>
    <rPh sb="0" eb="1">
      <t>ガ</t>
    </rPh>
    <rPh sb="1" eb="2">
      <t>シゲル</t>
    </rPh>
    <phoneticPr fontId="2"/>
  </si>
  <si>
    <t>干隈3</t>
    <rPh sb="0" eb="1">
      <t>ホ</t>
    </rPh>
    <rPh sb="1" eb="2">
      <t>クマ</t>
    </rPh>
    <phoneticPr fontId="2"/>
  </si>
  <si>
    <t>干隈4</t>
    <rPh sb="0" eb="1">
      <t>ホ</t>
    </rPh>
    <rPh sb="1" eb="2">
      <t>クマ</t>
    </rPh>
    <phoneticPr fontId="2"/>
  </si>
  <si>
    <t>干隈5</t>
    <rPh sb="0" eb="1">
      <t>ホ</t>
    </rPh>
    <rPh sb="1" eb="2">
      <t>クマ</t>
    </rPh>
    <phoneticPr fontId="2"/>
  </si>
  <si>
    <t>干隈6</t>
    <rPh sb="0" eb="1">
      <t>ホ</t>
    </rPh>
    <rPh sb="1" eb="2">
      <t>クマ</t>
    </rPh>
    <phoneticPr fontId="2"/>
  </si>
  <si>
    <t>WM-3①</t>
  </si>
  <si>
    <t>WM-3②</t>
  </si>
  <si>
    <t>WM-4</t>
  </si>
  <si>
    <t>WM-6</t>
  </si>
  <si>
    <t>WM-7</t>
  </si>
  <si>
    <t>WM-8</t>
  </si>
  <si>
    <t>WM-9</t>
  </si>
  <si>
    <t>次郎丸1</t>
    <rPh sb="0" eb="3">
      <t>ジロウマル</t>
    </rPh>
    <phoneticPr fontId="2"/>
  </si>
  <si>
    <t>次郎丸3①</t>
    <rPh sb="0" eb="3">
      <t>ジロウマル</t>
    </rPh>
    <phoneticPr fontId="2"/>
  </si>
  <si>
    <t>次郎丸3②</t>
    <rPh sb="0" eb="3">
      <t>ジロウマル</t>
    </rPh>
    <phoneticPr fontId="2"/>
  </si>
  <si>
    <t>次郎丸4</t>
    <rPh sb="0" eb="3">
      <t>ジロウマル</t>
    </rPh>
    <phoneticPr fontId="2"/>
  </si>
  <si>
    <t>WN-1</t>
  </si>
  <si>
    <t>WN-3①</t>
  </si>
  <si>
    <t>WN-3②</t>
  </si>
  <si>
    <t>WN-4</t>
  </si>
  <si>
    <t>百道・百道浜</t>
    <rPh sb="0" eb="2">
      <t>モモチ</t>
    </rPh>
    <rPh sb="3" eb="6">
      <t>モモチハマ</t>
    </rPh>
    <phoneticPr fontId="20"/>
  </si>
  <si>
    <t>西新</t>
    <rPh sb="0" eb="2">
      <t>ニシジン</t>
    </rPh>
    <phoneticPr fontId="20"/>
  </si>
  <si>
    <t>城西・曙・祖原</t>
    <rPh sb="0" eb="2">
      <t>ジョウサイ</t>
    </rPh>
    <rPh sb="3" eb="4">
      <t>アケボノ</t>
    </rPh>
    <rPh sb="5" eb="7">
      <t>ソハラ</t>
    </rPh>
    <phoneticPr fontId="20"/>
  </si>
  <si>
    <t>高取・藤崎・弥生</t>
    <rPh sb="0" eb="2">
      <t>タカトリ</t>
    </rPh>
    <rPh sb="3" eb="5">
      <t>フジサキ</t>
    </rPh>
    <rPh sb="6" eb="8">
      <t>ヤヨイ</t>
    </rPh>
    <phoneticPr fontId="20"/>
  </si>
  <si>
    <t>室見</t>
    <rPh sb="0" eb="2">
      <t>ムロミ</t>
    </rPh>
    <phoneticPr fontId="20"/>
  </si>
  <si>
    <t>昭代・荒江</t>
    <rPh sb="0" eb="2">
      <t>ショウダイ</t>
    </rPh>
    <rPh sb="3" eb="5">
      <t>アラエ</t>
    </rPh>
    <phoneticPr fontId="20"/>
  </si>
  <si>
    <t>原</t>
    <rPh sb="0" eb="1">
      <t>ハラ</t>
    </rPh>
    <phoneticPr fontId="20"/>
  </si>
  <si>
    <t>南庄</t>
    <rPh sb="0" eb="2">
      <t>ミナミショウ</t>
    </rPh>
    <phoneticPr fontId="20"/>
  </si>
  <si>
    <t>小田部・室住D</t>
    <rPh sb="0" eb="3">
      <t>コタベ</t>
    </rPh>
    <rPh sb="4" eb="6">
      <t>ムロズミ</t>
    </rPh>
    <phoneticPr fontId="20"/>
  </si>
  <si>
    <t>次郎丸</t>
    <rPh sb="0" eb="3">
      <t>ジロウマル</t>
    </rPh>
    <phoneticPr fontId="20"/>
  </si>
  <si>
    <t>西区</t>
    <rPh sb="0" eb="1">
      <t>ニシ</t>
    </rPh>
    <rPh sb="1" eb="2">
      <t>ク</t>
    </rPh>
    <phoneticPr fontId="23"/>
  </si>
  <si>
    <t>西区 合計</t>
    <rPh sb="0" eb="1">
      <t>ニシ</t>
    </rPh>
    <rPh sb="1" eb="2">
      <t>ク</t>
    </rPh>
    <rPh sb="2" eb="3">
      <t>ヒガシク</t>
    </rPh>
    <rPh sb="3" eb="5">
      <t>ゴウケイ</t>
    </rPh>
    <phoneticPr fontId="20"/>
  </si>
  <si>
    <t>豊浜１</t>
    <rPh sb="0" eb="1">
      <t>ユタカ</t>
    </rPh>
    <rPh sb="1" eb="2">
      <t>ハマ</t>
    </rPh>
    <phoneticPr fontId="2"/>
  </si>
  <si>
    <t>豊浜2</t>
    <rPh sb="0" eb="1">
      <t>ユタカ</t>
    </rPh>
    <rPh sb="1" eb="2">
      <t>ハマ</t>
    </rPh>
    <phoneticPr fontId="2"/>
  </si>
  <si>
    <t>愛宕浜1</t>
    <rPh sb="0" eb="2">
      <t>アタゴ</t>
    </rPh>
    <rPh sb="2" eb="3">
      <t>ハマ</t>
    </rPh>
    <phoneticPr fontId="2"/>
  </si>
  <si>
    <t>愛宕浜2①</t>
    <rPh sb="0" eb="2">
      <t>アタゴ</t>
    </rPh>
    <rPh sb="2" eb="3">
      <t>ハマ</t>
    </rPh>
    <phoneticPr fontId="2"/>
  </si>
  <si>
    <t>愛宕浜2②</t>
    <rPh sb="0" eb="2">
      <t>アタゴ</t>
    </rPh>
    <rPh sb="2" eb="3">
      <t>ハマ</t>
    </rPh>
    <phoneticPr fontId="2"/>
  </si>
  <si>
    <t>愛宕浜2③</t>
    <rPh sb="0" eb="2">
      <t>アタゴ</t>
    </rPh>
    <rPh sb="2" eb="3">
      <t>ハマ</t>
    </rPh>
    <phoneticPr fontId="2"/>
  </si>
  <si>
    <t>愛宕浜4</t>
    <rPh sb="0" eb="2">
      <t>アタゴ</t>
    </rPh>
    <rPh sb="2" eb="3">
      <t>ハマ</t>
    </rPh>
    <phoneticPr fontId="2"/>
  </si>
  <si>
    <t>NA-1</t>
  </si>
  <si>
    <t>NA-2</t>
  </si>
  <si>
    <t>NA-3</t>
  </si>
  <si>
    <t>NA-4①</t>
  </si>
  <si>
    <t>NA-4②</t>
  </si>
  <si>
    <t>NA-4③</t>
  </si>
  <si>
    <t>NA-5</t>
  </si>
  <si>
    <t>愛宕１①</t>
    <rPh sb="0" eb="2">
      <t>アタゴ</t>
    </rPh>
    <phoneticPr fontId="2"/>
  </si>
  <si>
    <t>愛宕１②</t>
    <rPh sb="0" eb="2">
      <t>アタゴ</t>
    </rPh>
    <phoneticPr fontId="2"/>
  </si>
  <si>
    <t>愛宕2①</t>
    <rPh sb="0" eb="2">
      <t>アタゴ</t>
    </rPh>
    <phoneticPr fontId="2"/>
  </si>
  <si>
    <t>愛宕2②</t>
    <rPh sb="0" eb="2">
      <t>アタゴ</t>
    </rPh>
    <phoneticPr fontId="2"/>
  </si>
  <si>
    <t>愛宕3</t>
    <rPh sb="0" eb="2">
      <t>アタゴ</t>
    </rPh>
    <phoneticPr fontId="2"/>
  </si>
  <si>
    <t>愛宕4</t>
    <rPh sb="0" eb="2">
      <t>アタゴ</t>
    </rPh>
    <phoneticPr fontId="2"/>
  </si>
  <si>
    <t>愛宕南1</t>
    <rPh sb="0" eb="2">
      <t>アタゴ</t>
    </rPh>
    <rPh sb="2" eb="3">
      <t>ミナミ</t>
    </rPh>
    <phoneticPr fontId="2"/>
  </si>
  <si>
    <t>愛宕南2</t>
    <rPh sb="0" eb="2">
      <t>アタゴ</t>
    </rPh>
    <rPh sb="2" eb="3">
      <t>ミナミ</t>
    </rPh>
    <phoneticPr fontId="2"/>
  </si>
  <si>
    <t>NB-1①</t>
  </si>
  <si>
    <t>NB-1②</t>
  </si>
  <si>
    <t>NB-2①</t>
  </si>
  <si>
    <t>NB-2②</t>
  </si>
  <si>
    <t>NB-3</t>
  </si>
  <si>
    <t>NB-4</t>
  </si>
  <si>
    <t>NB-5</t>
  </si>
  <si>
    <t>NB-6</t>
  </si>
  <si>
    <t>姪の浜１①</t>
    <rPh sb="0" eb="1">
      <t>メイ</t>
    </rPh>
    <rPh sb="2" eb="3">
      <t>ハマ</t>
    </rPh>
    <phoneticPr fontId="2"/>
  </si>
  <si>
    <t>姪の浜１②</t>
    <rPh sb="0" eb="1">
      <t>メイ</t>
    </rPh>
    <rPh sb="2" eb="3">
      <t>ハマ</t>
    </rPh>
    <phoneticPr fontId="2"/>
  </si>
  <si>
    <t>姪の浜2①</t>
    <rPh sb="0" eb="1">
      <t>メイ</t>
    </rPh>
    <rPh sb="2" eb="3">
      <t>ハマ</t>
    </rPh>
    <phoneticPr fontId="2"/>
  </si>
  <si>
    <t>姪の浜2②</t>
    <rPh sb="0" eb="1">
      <t>メイ</t>
    </rPh>
    <rPh sb="2" eb="3">
      <t>ハマ</t>
    </rPh>
    <phoneticPr fontId="2"/>
  </si>
  <si>
    <t>姪の浜2③</t>
    <rPh sb="0" eb="1">
      <t>メイ</t>
    </rPh>
    <rPh sb="2" eb="3">
      <t>ハマ</t>
    </rPh>
    <phoneticPr fontId="2"/>
  </si>
  <si>
    <t>姪の浜3①</t>
    <rPh sb="0" eb="1">
      <t>メイ</t>
    </rPh>
    <rPh sb="2" eb="3">
      <t>ハマ</t>
    </rPh>
    <phoneticPr fontId="2"/>
  </si>
  <si>
    <t>姪の浜3②</t>
    <rPh sb="0" eb="1">
      <t>メイ</t>
    </rPh>
    <rPh sb="2" eb="3">
      <t>ハマ</t>
    </rPh>
    <phoneticPr fontId="2"/>
  </si>
  <si>
    <t>姪の浜3③</t>
    <rPh sb="0" eb="1">
      <t>メイ</t>
    </rPh>
    <rPh sb="2" eb="3">
      <t>ハマ</t>
    </rPh>
    <phoneticPr fontId="2"/>
  </si>
  <si>
    <t>姪の浜4①</t>
    <rPh sb="0" eb="1">
      <t>メイ</t>
    </rPh>
    <rPh sb="2" eb="3">
      <t>ハマ</t>
    </rPh>
    <phoneticPr fontId="2"/>
  </si>
  <si>
    <t>姪の浜4②</t>
    <rPh sb="0" eb="1">
      <t>メイ</t>
    </rPh>
    <rPh sb="2" eb="3">
      <t>ハマ</t>
    </rPh>
    <phoneticPr fontId="2"/>
  </si>
  <si>
    <t>姪の浜5①</t>
    <rPh sb="0" eb="1">
      <t>メイ</t>
    </rPh>
    <rPh sb="2" eb="3">
      <t>ハマ</t>
    </rPh>
    <phoneticPr fontId="2"/>
  </si>
  <si>
    <t>姪の浜5②</t>
    <rPh sb="0" eb="1">
      <t>メイ</t>
    </rPh>
    <rPh sb="2" eb="3">
      <t>ハマ</t>
    </rPh>
    <phoneticPr fontId="2"/>
  </si>
  <si>
    <t>姪の浜6①</t>
    <rPh sb="0" eb="1">
      <t>メイ</t>
    </rPh>
    <rPh sb="2" eb="3">
      <t>ハマ</t>
    </rPh>
    <phoneticPr fontId="2"/>
  </si>
  <si>
    <t>姪の浜6②</t>
    <rPh sb="0" eb="1">
      <t>メイ</t>
    </rPh>
    <rPh sb="2" eb="3">
      <t>ハマ</t>
    </rPh>
    <phoneticPr fontId="2"/>
  </si>
  <si>
    <t>NC-1①</t>
  </si>
  <si>
    <t>NC-1②</t>
  </si>
  <si>
    <t>NC-2①</t>
  </si>
  <si>
    <t>NC-2②</t>
  </si>
  <si>
    <t>NC-2③</t>
  </si>
  <si>
    <t>NC-3①</t>
  </si>
  <si>
    <t>NC-4①</t>
  </si>
  <si>
    <t>NC-4②</t>
  </si>
  <si>
    <t>NC-5①</t>
  </si>
  <si>
    <t>NC-5②</t>
  </si>
  <si>
    <t>NC-6①</t>
  </si>
  <si>
    <t>NC-6②</t>
  </si>
  <si>
    <t>姪浜駅南1①</t>
    <rPh sb="0" eb="2">
      <t>メイノハマ</t>
    </rPh>
    <rPh sb="2" eb="3">
      <t>エキ</t>
    </rPh>
    <rPh sb="3" eb="4">
      <t>ミナミ</t>
    </rPh>
    <phoneticPr fontId="2"/>
  </si>
  <si>
    <t>姪浜駅南1②</t>
    <rPh sb="0" eb="2">
      <t>メイノハマ</t>
    </rPh>
    <rPh sb="2" eb="3">
      <t>エキ</t>
    </rPh>
    <rPh sb="3" eb="4">
      <t>ミナミ</t>
    </rPh>
    <phoneticPr fontId="2"/>
  </si>
  <si>
    <t>姪浜駅南2①</t>
    <rPh sb="0" eb="2">
      <t>メイノハマ</t>
    </rPh>
    <rPh sb="2" eb="3">
      <t>エキ</t>
    </rPh>
    <rPh sb="3" eb="4">
      <t>ミナミ</t>
    </rPh>
    <phoneticPr fontId="2"/>
  </si>
  <si>
    <t>姪浜駅南2②</t>
    <rPh sb="0" eb="2">
      <t>メイノハマ</t>
    </rPh>
    <rPh sb="2" eb="3">
      <t>エキ</t>
    </rPh>
    <rPh sb="3" eb="4">
      <t>ミナミ</t>
    </rPh>
    <phoneticPr fontId="2"/>
  </si>
  <si>
    <t>姪浜駅南3</t>
    <rPh sb="0" eb="2">
      <t>メイノハマ</t>
    </rPh>
    <rPh sb="2" eb="3">
      <t>エキ</t>
    </rPh>
    <rPh sb="3" eb="4">
      <t>ミナミ</t>
    </rPh>
    <phoneticPr fontId="2"/>
  </si>
  <si>
    <t>姪浜駅南4①</t>
    <rPh sb="0" eb="2">
      <t>メイノハマ</t>
    </rPh>
    <rPh sb="2" eb="3">
      <t>エキ</t>
    </rPh>
    <rPh sb="3" eb="4">
      <t>ミナミ</t>
    </rPh>
    <phoneticPr fontId="2"/>
  </si>
  <si>
    <t>姪浜駅南4②</t>
    <rPh sb="0" eb="2">
      <t>メイノハマ</t>
    </rPh>
    <rPh sb="2" eb="3">
      <t>エキ</t>
    </rPh>
    <rPh sb="3" eb="4">
      <t>ミナミ</t>
    </rPh>
    <phoneticPr fontId="2"/>
  </si>
  <si>
    <t>ND-1①</t>
  </si>
  <si>
    <t>ND-1②</t>
  </si>
  <si>
    <t>ND-2①</t>
  </si>
  <si>
    <t>ND-2②</t>
  </si>
  <si>
    <t>ND-3</t>
  </si>
  <si>
    <t>ND-4①</t>
  </si>
  <si>
    <t>ND-4②</t>
  </si>
  <si>
    <t>小戸1①</t>
    <rPh sb="0" eb="1">
      <t>コ</t>
    </rPh>
    <rPh sb="1" eb="2">
      <t>ト</t>
    </rPh>
    <phoneticPr fontId="2"/>
  </si>
  <si>
    <t>小戸1②</t>
    <rPh sb="0" eb="1">
      <t>コ</t>
    </rPh>
    <rPh sb="1" eb="2">
      <t>ト</t>
    </rPh>
    <phoneticPr fontId="2"/>
  </si>
  <si>
    <t>小戸3①</t>
    <rPh sb="0" eb="1">
      <t>コ</t>
    </rPh>
    <rPh sb="1" eb="2">
      <t>ト</t>
    </rPh>
    <phoneticPr fontId="2"/>
  </si>
  <si>
    <t>小戸3②</t>
    <rPh sb="0" eb="1">
      <t>コ</t>
    </rPh>
    <rPh sb="1" eb="2">
      <t>ト</t>
    </rPh>
    <phoneticPr fontId="2"/>
  </si>
  <si>
    <t>小戸4①</t>
    <rPh sb="0" eb="1">
      <t>コ</t>
    </rPh>
    <rPh sb="1" eb="2">
      <t>ト</t>
    </rPh>
    <phoneticPr fontId="2"/>
  </si>
  <si>
    <t>小戸4②</t>
    <rPh sb="0" eb="1">
      <t>コ</t>
    </rPh>
    <rPh sb="1" eb="2">
      <t>ト</t>
    </rPh>
    <phoneticPr fontId="2"/>
  </si>
  <si>
    <t>小戸4③</t>
    <rPh sb="0" eb="1">
      <t>コ</t>
    </rPh>
    <rPh sb="1" eb="2">
      <t>ト</t>
    </rPh>
    <phoneticPr fontId="2"/>
  </si>
  <si>
    <t>小戸5</t>
    <rPh sb="0" eb="1">
      <t>コ</t>
    </rPh>
    <rPh sb="1" eb="2">
      <t>ト</t>
    </rPh>
    <phoneticPr fontId="2"/>
  </si>
  <si>
    <t>NE-1①</t>
  </si>
  <si>
    <t>NE-1②</t>
  </si>
  <si>
    <t>NE-2①</t>
  </si>
  <si>
    <t>NE-2②</t>
  </si>
  <si>
    <t>NE-3①</t>
  </si>
  <si>
    <t>NE-3②</t>
  </si>
  <si>
    <t>NE-3③</t>
  </si>
  <si>
    <t>NE-4</t>
  </si>
  <si>
    <t>内浜1①</t>
    <rPh sb="0" eb="1">
      <t>ウチ</t>
    </rPh>
    <rPh sb="1" eb="2">
      <t>ハマ</t>
    </rPh>
    <phoneticPr fontId="2"/>
  </si>
  <si>
    <t>内浜1②</t>
    <rPh sb="0" eb="1">
      <t>ウチ</t>
    </rPh>
    <rPh sb="1" eb="2">
      <t>ハマ</t>
    </rPh>
    <phoneticPr fontId="2"/>
  </si>
  <si>
    <t>内浜1③</t>
    <rPh sb="0" eb="1">
      <t>ウチ</t>
    </rPh>
    <rPh sb="1" eb="2">
      <t>ハマ</t>
    </rPh>
    <phoneticPr fontId="2"/>
  </si>
  <si>
    <t>内浜2①</t>
    <rPh sb="0" eb="1">
      <t>ウチ</t>
    </rPh>
    <rPh sb="1" eb="2">
      <t>ハマ</t>
    </rPh>
    <phoneticPr fontId="2"/>
  </si>
  <si>
    <t>内浜2②</t>
    <rPh sb="0" eb="1">
      <t>ウチ</t>
    </rPh>
    <rPh sb="1" eb="2">
      <t>ハマ</t>
    </rPh>
    <phoneticPr fontId="2"/>
  </si>
  <si>
    <t>内浜2③</t>
    <rPh sb="0" eb="1">
      <t>ウチ</t>
    </rPh>
    <rPh sb="1" eb="2">
      <t>ハマ</t>
    </rPh>
    <phoneticPr fontId="2"/>
  </si>
  <si>
    <t>下山門1</t>
    <rPh sb="0" eb="1">
      <t>シタ</t>
    </rPh>
    <rPh sb="1" eb="2">
      <t>ヤマ</t>
    </rPh>
    <rPh sb="2" eb="3">
      <t>モン</t>
    </rPh>
    <phoneticPr fontId="2"/>
  </si>
  <si>
    <t>下山門2</t>
    <rPh sb="0" eb="1">
      <t>シタ</t>
    </rPh>
    <rPh sb="1" eb="2">
      <t>ヤマ</t>
    </rPh>
    <rPh sb="2" eb="3">
      <t>モン</t>
    </rPh>
    <phoneticPr fontId="2"/>
  </si>
  <si>
    <t>下山門3</t>
    <rPh sb="0" eb="1">
      <t>シタ</t>
    </rPh>
    <rPh sb="1" eb="2">
      <t>ヤマ</t>
    </rPh>
    <rPh sb="2" eb="3">
      <t>モン</t>
    </rPh>
    <phoneticPr fontId="2"/>
  </si>
  <si>
    <t>下山門4</t>
    <rPh sb="0" eb="1">
      <t>シタ</t>
    </rPh>
    <rPh sb="1" eb="2">
      <t>ヤマ</t>
    </rPh>
    <rPh sb="2" eb="3">
      <t>モン</t>
    </rPh>
    <phoneticPr fontId="2"/>
  </si>
  <si>
    <t>大町団地</t>
    <rPh sb="0" eb="2">
      <t>オオマチ</t>
    </rPh>
    <rPh sb="2" eb="4">
      <t>ダンチ</t>
    </rPh>
    <phoneticPr fontId="2"/>
  </si>
  <si>
    <t>NF-1①</t>
  </si>
  <si>
    <t>NF-1②</t>
  </si>
  <si>
    <t>NF-1③</t>
  </si>
  <si>
    <t>NF-2①</t>
  </si>
  <si>
    <t>NF-2②</t>
  </si>
  <si>
    <t>NF-2③</t>
  </si>
  <si>
    <t>NF-3</t>
  </si>
  <si>
    <t>NF-4</t>
  </si>
  <si>
    <t>NF-5</t>
  </si>
  <si>
    <t>NF-6</t>
  </si>
  <si>
    <t>NF-7</t>
  </si>
  <si>
    <t>福重団地</t>
    <rPh sb="0" eb="2">
      <t>フクシゲ</t>
    </rPh>
    <rPh sb="2" eb="4">
      <t>ダンチ</t>
    </rPh>
    <phoneticPr fontId="2"/>
  </si>
  <si>
    <t>福重1・2</t>
    <rPh sb="0" eb="2">
      <t>フクシゲ</t>
    </rPh>
    <phoneticPr fontId="2"/>
  </si>
  <si>
    <t>福重3①</t>
    <rPh sb="0" eb="2">
      <t>フクシゲ</t>
    </rPh>
    <phoneticPr fontId="2"/>
  </si>
  <si>
    <t>福重3②</t>
    <rPh sb="0" eb="2">
      <t>フクシゲ</t>
    </rPh>
    <phoneticPr fontId="2"/>
  </si>
  <si>
    <t>福重4</t>
    <rPh sb="0" eb="2">
      <t>フクシゲ</t>
    </rPh>
    <phoneticPr fontId="2"/>
  </si>
  <si>
    <t>福重5①</t>
    <rPh sb="0" eb="2">
      <t>フクシゲ</t>
    </rPh>
    <phoneticPr fontId="2"/>
  </si>
  <si>
    <t>福重5②</t>
    <rPh sb="0" eb="2">
      <t>フクシゲ</t>
    </rPh>
    <phoneticPr fontId="2"/>
  </si>
  <si>
    <t>橋本1・2</t>
    <rPh sb="0" eb="2">
      <t>ハシモト</t>
    </rPh>
    <phoneticPr fontId="2"/>
  </si>
  <si>
    <t>壱岐団地①</t>
    <rPh sb="0" eb="2">
      <t>イキ</t>
    </rPh>
    <rPh sb="2" eb="4">
      <t>ダンチ</t>
    </rPh>
    <phoneticPr fontId="2"/>
  </si>
  <si>
    <t>壱岐団地②</t>
    <rPh sb="0" eb="2">
      <t>イキ</t>
    </rPh>
    <rPh sb="2" eb="4">
      <t>ダンチ</t>
    </rPh>
    <phoneticPr fontId="2"/>
  </si>
  <si>
    <t>壱岐団地③</t>
    <rPh sb="0" eb="2">
      <t>イキ</t>
    </rPh>
    <rPh sb="2" eb="4">
      <t>ダンチ</t>
    </rPh>
    <phoneticPr fontId="2"/>
  </si>
  <si>
    <t>壱岐団地④</t>
    <rPh sb="0" eb="2">
      <t>イキ</t>
    </rPh>
    <rPh sb="2" eb="4">
      <t>ダンチ</t>
    </rPh>
    <phoneticPr fontId="2"/>
  </si>
  <si>
    <t>壱岐団地⑤</t>
    <rPh sb="0" eb="2">
      <t>イキ</t>
    </rPh>
    <rPh sb="2" eb="4">
      <t>ダンチ</t>
    </rPh>
    <phoneticPr fontId="2"/>
  </si>
  <si>
    <t>NG-1</t>
  </si>
  <si>
    <t>NG-2</t>
  </si>
  <si>
    <t>NG-3①</t>
  </si>
  <si>
    <t>NG-3②</t>
  </si>
  <si>
    <t>NG-4</t>
  </si>
  <si>
    <t>NG-5①</t>
  </si>
  <si>
    <t>NG-5②</t>
  </si>
  <si>
    <t>NG-6</t>
  </si>
  <si>
    <t>NG-7①</t>
  </si>
  <si>
    <t>NG-7②</t>
  </si>
  <si>
    <t>NG-7③</t>
  </si>
  <si>
    <t>NG-7④</t>
  </si>
  <si>
    <t>NG-7⑤</t>
  </si>
  <si>
    <t>石丸1①</t>
    <rPh sb="0" eb="2">
      <t>イシマル</t>
    </rPh>
    <phoneticPr fontId="2"/>
  </si>
  <si>
    <t>石丸1②</t>
    <rPh sb="0" eb="2">
      <t>イシマル</t>
    </rPh>
    <phoneticPr fontId="2"/>
  </si>
  <si>
    <t>石丸2①</t>
    <rPh sb="0" eb="2">
      <t>イシマル</t>
    </rPh>
    <phoneticPr fontId="2"/>
  </si>
  <si>
    <t>石丸2②</t>
    <rPh sb="0" eb="2">
      <t>イシマル</t>
    </rPh>
    <phoneticPr fontId="2"/>
  </si>
  <si>
    <t>石丸3①</t>
    <rPh sb="0" eb="2">
      <t>イシマル</t>
    </rPh>
    <phoneticPr fontId="2"/>
  </si>
  <si>
    <t>石丸3②</t>
    <rPh sb="0" eb="2">
      <t>イシマル</t>
    </rPh>
    <phoneticPr fontId="2"/>
  </si>
  <si>
    <t>石丸4</t>
    <rPh sb="0" eb="2">
      <t>イシマル</t>
    </rPh>
    <phoneticPr fontId="2"/>
  </si>
  <si>
    <t>城の原団地①</t>
    <rPh sb="0" eb="1">
      <t>シロ</t>
    </rPh>
    <rPh sb="2" eb="3">
      <t>ハラ</t>
    </rPh>
    <rPh sb="3" eb="5">
      <t>ダンチ</t>
    </rPh>
    <phoneticPr fontId="2"/>
  </si>
  <si>
    <t>城の原団地②</t>
    <rPh sb="0" eb="1">
      <t>シロ</t>
    </rPh>
    <rPh sb="2" eb="3">
      <t>ハラ</t>
    </rPh>
    <rPh sb="3" eb="5">
      <t>ダンチ</t>
    </rPh>
    <phoneticPr fontId="2"/>
  </si>
  <si>
    <t>十郎川団地</t>
    <rPh sb="0" eb="2">
      <t>ジュウロウ</t>
    </rPh>
    <rPh sb="2" eb="3">
      <t>カワ</t>
    </rPh>
    <rPh sb="3" eb="5">
      <t>ダンチ</t>
    </rPh>
    <phoneticPr fontId="2"/>
  </si>
  <si>
    <t>NH-1①</t>
  </si>
  <si>
    <t>NH-1②</t>
  </si>
  <si>
    <t>NH-2①</t>
  </si>
  <si>
    <t>NH-2②</t>
  </si>
  <si>
    <t>NH-3①</t>
  </si>
  <si>
    <t>NH-3②</t>
  </si>
  <si>
    <t>NH-4</t>
  </si>
  <si>
    <t>NH-5①</t>
  </si>
  <si>
    <t>NH-5②</t>
  </si>
  <si>
    <t>NH-6</t>
  </si>
  <si>
    <t>下山門団地①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</si>
  <si>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下山門団地②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</si>
  <si>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下山門団地③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</si>
  <si>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下山門団地④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</si>
  <si>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上山門1①</t>
    <rPh sb="0" eb="1">
      <t>カミ</t>
    </rPh>
    <rPh sb="1" eb="2">
      <t>ヤマ</t>
    </rPh>
    <rPh sb="2" eb="3">
      <t>カド</t>
    </rPh>
    <phoneticPr fontId="2"/>
  </si>
  <si>
    <t>上山門1②</t>
    <rPh sb="0" eb="1">
      <t>カミ</t>
    </rPh>
    <rPh sb="1" eb="2">
      <t>ヤマ</t>
    </rPh>
    <rPh sb="2" eb="3">
      <t>カド</t>
    </rPh>
    <phoneticPr fontId="2"/>
  </si>
  <si>
    <t>上山門2①</t>
    <rPh sb="0" eb="1">
      <t>カミ</t>
    </rPh>
    <rPh sb="1" eb="2">
      <t>ヤマ</t>
    </rPh>
    <rPh sb="2" eb="3">
      <t>カド</t>
    </rPh>
    <phoneticPr fontId="2"/>
  </si>
  <si>
    <t>上山門2②</t>
    <rPh sb="0" eb="1">
      <t>カミ</t>
    </rPh>
    <rPh sb="1" eb="2">
      <t>ヤマ</t>
    </rPh>
    <rPh sb="2" eb="3">
      <t>カド</t>
    </rPh>
    <phoneticPr fontId="2"/>
  </si>
  <si>
    <t>上山門3</t>
    <rPh sb="0" eb="1">
      <t>カミ</t>
    </rPh>
    <rPh sb="1" eb="2">
      <t>ヤマ</t>
    </rPh>
    <rPh sb="2" eb="3">
      <t>カド</t>
    </rPh>
    <phoneticPr fontId="2"/>
  </si>
  <si>
    <t>生の松原1</t>
    <rPh sb="0" eb="1">
      <t>ナマ</t>
    </rPh>
    <rPh sb="2" eb="4">
      <t>マツバラ</t>
    </rPh>
    <phoneticPr fontId="2"/>
  </si>
  <si>
    <t>生の松原2</t>
    <rPh sb="0" eb="1">
      <t>ナマ</t>
    </rPh>
    <rPh sb="2" eb="4">
      <t>マツバラ</t>
    </rPh>
    <phoneticPr fontId="2"/>
  </si>
  <si>
    <t>生の松原3</t>
    <rPh sb="0" eb="1">
      <t>ナマ</t>
    </rPh>
    <rPh sb="2" eb="4">
      <t>マツバラ</t>
    </rPh>
    <phoneticPr fontId="2"/>
  </si>
  <si>
    <t>生の松原4</t>
    <rPh sb="0" eb="1">
      <t>ナマ</t>
    </rPh>
    <rPh sb="2" eb="4">
      <t>マツバラ</t>
    </rPh>
    <phoneticPr fontId="2"/>
  </si>
  <si>
    <t>NJ-1①</t>
  </si>
  <si>
    <t>NJ-1②</t>
  </si>
  <si>
    <t>NJ-1③</t>
  </si>
  <si>
    <t>NJ-1④</t>
  </si>
  <si>
    <t>NJ-2①</t>
  </si>
  <si>
    <t>NJ-2②</t>
  </si>
  <si>
    <t>NJ-3①</t>
  </si>
  <si>
    <t>NJ-3②</t>
  </si>
  <si>
    <t>NJ-4</t>
  </si>
  <si>
    <t>NJ-5</t>
  </si>
  <si>
    <t>NJ-6</t>
  </si>
  <si>
    <t>NJ-7</t>
  </si>
  <si>
    <t>NJ-8</t>
  </si>
  <si>
    <t>今宿東1</t>
    <rPh sb="0" eb="2">
      <t>イマジュク</t>
    </rPh>
    <rPh sb="2" eb="3">
      <t>ヒガシ</t>
    </rPh>
    <phoneticPr fontId="2"/>
  </si>
  <si>
    <t>今宿東2①</t>
    <rPh sb="0" eb="2">
      <t>イマジュク</t>
    </rPh>
    <rPh sb="2" eb="3">
      <t>ヒガシ</t>
    </rPh>
    <phoneticPr fontId="2"/>
  </si>
  <si>
    <t>今宿東2②</t>
    <rPh sb="0" eb="2">
      <t>イマジュク</t>
    </rPh>
    <rPh sb="2" eb="3">
      <t>ヒガシ</t>
    </rPh>
    <phoneticPr fontId="2"/>
  </si>
  <si>
    <t>今宿東3</t>
    <rPh sb="0" eb="2">
      <t>イマジュク</t>
    </rPh>
    <rPh sb="2" eb="3">
      <t>ヒガシ</t>
    </rPh>
    <phoneticPr fontId="2"/>
  </si>
  <si>
    <t>今宿駅前1</t>
    <rPh sb="0" eb="2">
      <t>イマジュク</t>
    </rPh>
    <rPh sb="2" eb="3">
      <t>エキ</t>
    </rPh>
    <rPh sb="3" eb="4">
      <t>マエ</t>
    </rPh>
    <phoneticPr fontId="2"/>
  </si>
  <si>
    <t>今宿1</t>
    <rPh sb="0" eb="2">
      <t>イマジュク</t>
    </rPh>
    <phoneticPr fontId="2"/>
  </si>
  <si>
    <t>今宿2</t>
    <rPh sb="0" eb="2">
      <t>イマジュク</t>
    </rPh>
    <phoneticPr fontId="2"/>
  </si>
  <si>
    <t>今宿3①</t>
    <rPh sb="0" eb="2">
      <t>イマジュク</t>
    </rPh>
    <phoneticPr fontId="2"/>
  </si>
  <si>
    <t>今宿3②</t>
    <rPh sb="0" eb="2">
      <t>イマジュク</t>
    </rPh>
    <phoneticPr fontId="2"/>
  </si>
  <si>
    <t>今宿西1</t>
    <rPh sb="0" eb="2">
      <t>イマジュク</t>
    </rPh>
    <rPh sb="2" eb="3">
      <t>ニシ</t>
    </rPh>
    <phoneticPr fontId="2"/>
  </si>
  <si>
    <t>NK-1</t>
  </si>
  <si>
    <t>NK-2①</t>
  </si>
  <si>
    <t>NK-2②</t>
  </si>
  <si>
    <t>NK-3</t>
  </si>
  <si>
    <t>NK-4</t>
  </si>
  <si>
    <t>NK-5</t>
  </si>
  <si>
    <t>NK-6</t>
  </si>
  <si>
    <t>NK-7①</t>
  </si>
  <si>
    <t>NK-7②</t>
  </si>
  <si>
    <t>NK-8</t>
  </si>
  <si>
    <t>横浜1①</t>
    <rPh sb="0" eb="2">
      <t>ヨコハマ</t>
    </rPh>
    <phoneticPr fontId="2"/>
  </si>
  <si>
    <t>横浜1②</t>
    <rPh sb="0" eb="2">
      <t>ヨコハマ</t>
    </rPh>
    <phoneticPr fontId="2"/>
  </si>
  <si>
    <t>横浜2</t>
    <rPh sb="0" eb="2">
      <t>ヨコハマ</t>
    </rPh>
    <phoneticPr fontId="2"/>
  </si>
  <si>
    <t>横浜3</t>
    <rPh sb="0" eb="2">
      <t>ヨコハマ</t>
    </rPh>
    <phoneticPr fontId="2"/>
  </si>
  <si>
    <t>西都1①</t>
    <rPh sb="0" eb="1">
      <t>ニシ</t>
    </rPh>
    <rPh sb="1" eb="2">
      <t>ト</t>
    </rPh>
    <phoneticPr fontId="2"/>
  </si>
  <si>
    <t>西都1②</t>
    <rPh sb="0" eb="1">
      <t>ニシ</t>
    </rPh>
    <rPh sb="1" eb="2">
      <t>ト</t>
    </rPh>
    <phoneticPr fontId="2"/>
  </si>
  <si>
    <t>西都2</t>
    <rPh sb="0" eb="1">
      <t>ニシ</t>
    </rPh>
    <rPh sb="1" eb="2">
      <t>ト</t>
    </rPh>
    <phoneticPr fontId="2"/>
  </si>
  <si>
    <t>北原1</t>
    <rPh sb="0" eb="2">
      <t>キタハラ</t>
    </rPh>
    <phoneticPr fontId="2"/>
  </si>
  <si>
    <t>NL-1①</t>
  </si>
  <si>
    <t>NL-1②</t>
  </si>
  <si>
    <t>NL-2</t>
  </si>
  <si>
    <t>NL-3</t>
  </si>
  <si>
    <t>NL-4①</t>
  </si>
  <si>
    <t>NL-4②</t>
  </si>
  <si>
    <t>NL-5</t>
  </si>
  <si>
    <t>NL-6</t>
  </si>
  <si>
    <t>豊浜・愛宕浜</t>
    <rPh sb="0" eb="2">
      <t>トヨハマ</t>
    </rPh>
    <rPh sb="3" eb="6">
      <t>アタゴハマ</t>
    </rPh>
    <phoneticPr fontId="20"/>
  </si>
  <si>
    <t>愛宕・愛宕南</t>
    <rPh sb="0" eb="2">
      <t>アタゴ</t>
    </rPh>
    <rPh sb="3" eb="5">
      <t>アタゴ</t>
    </rPh>
    <rPh sb="5" eb="6">
      <t>ミナミ</t>
    </rPh>
    <phoneticPr fontId="20"/>
  </si>
  <si>
    <t>姪の浜</t>
    <rPh sb="0" eb="1">
      <t>メイ</t>
    </rPh>
    <rPh sb="2" eb="3">
      <t>ハマ</t>
    </rPh>
    <phoneticPr fontId="20"/>
  </si>
  <si>
    <t>小戸</t>
    <rPh sb="0" eb="2">
      <t>オド</t>
    </rPh>
    <phoneticPr fontId="20"/>
  </si>
  <si>
    <t>姪浜駅南</t>
    <rPh sb="0" eb="1">
      <t>メイ</t>
    </rPh>
    <rPh sb="1" eb="2">
      <t>ハマ</t>
    </rPh>
    <rPh sb="2" eb="3">
      <t>エキ</t>
    </rPh>
    <rPh sb="3" eb="4">
      <t>ミナミ</t>
    </rPh>
    <phoneticPr fontId="20"/>
  </si>
  <si>
    <t>内浜・下山門・大町D</t>
    <rPh sb="0" eb="2">
      <t>ウチハマ</t>
    </rPh>
    <rPh sb="3" eb="6">
      <t>シモヤマト</t>
    </rPh>
    <rPh sb="7" eb="9">
      <t>オオマチ</t>
    </rPh>
    <phoneticPr fontId="23"/>
  </si>
  <si>
    <t>福重・橋本・壱岐D</t>
    <rPh sb="0" eb="2">
      <t>フクシゲ</t>
    </rPh>
    <rPh sb="3" eb="5">
      <t>ハシモト</t>
    </rPh>
    <rPh sb="6" eb="8">
      <t>イキ</t>
    </rPh>
    <phoneticPr fontId="20"/>
  </si>
  <si>
    <t>石丸・城の原・十郎川</t>
    <rPh sb="0" eb="2">
      <t>イシマル</t>
    </rPh>
    <rPh sb="3" eb="4">
      <t>ジョウ</t>
    </rPh>
    <rPh sb="5" eb="6">
      <t>ハラ</t>
    </rPh>
    <rPh sb="7" eb="9">
      <t>ジュウロウ</t>
    </rPh>
    <rPh sb="9" eb="10">
      <t>カワ</t>
    </rPh>
    <phoneticPr fontId="20"/>
  </si>
  <si>
    <t>上・下山門D・生の松原</t>
    <rPh sb="0" eb="1">
      <t>ウエ</t>
    </rPh>
    <rPh sb="2" eb="3">
      <t>シタ</t>
    </rPh>
    <rPh sb="3" eb="5">
      <t>ヤマト</t>
    </rPh>
    <rPh sb="7" eb="8">
      <t>イキ</t>
    </rPh>
    <rPh sb="9" eb="11">
      <t>マツバラ</t>
    </rPh>
    <phoneticPr fontId="20"/>
  </si>
  <si>
    <t>今宿</t>
    <rPh sb="0" eb="2">
      <t>イマジュク</t>
    </rPh>
    <phoneticPr fontId="20"/>
  </si>
  <si>
    <t>横浜・西都・北原</t>
    <rPh sb="0" eb="2">
      <t>ヨコハマ</t>
    </rPh>
    <rPh sb="3" eb="5">
      <t>サイト</t>
    </rPh>
    <rPh sb="6" eb="8">
      <t>キタハラ</t>
    </rPh>
    <phoneticPr fontId="20"/>
  </si>
  <si>
    <t>美野島</t>
  </si>
  <si>
    <t>竹下</t>
  </si>
  <si>
    <t>那珂・東光寺町</t>
  </si>
  <si>
    <t>TE</t>
  </si>
  <si>
    <t>TH</t>
  </si>
  <si>
    <t>TJ</t>
  </si>
  <si>
    <t>薬院</t>
  </si>
  <si>
    <t>平尾</t>
  </si>
  <si>
    <t>白金・大宮・那の川</t>
  </si>
  <si>
    <t>高砂</t>
  </si>
  <si>
    <t>CE</t>
  </si>
  <si>
    <t>CF</t>
  </si>
  <si>
    <t>CG</t>
  </si>
  <si>
    <t>CH</t>
  </si>
  <si>
    <t>大楠・那の川</t>
  </si>
  <si>
    <t>大宮・市崎</t>
  </si>
  <si>
    <t>清水</t>
  </si>
  <si>
    <t>塩原</t>
  </si>
  <si>
    <t>向野・玉川町</t>
  </si>
  <si>
    <t>野間</t>
  </si>
  <si>
    <t>大橋</t>
  </si>
  <si>
    <t>井尻・高木</t>
  </si>
  <si>
    <t>横手・折立</t>
  </si>
  <si>
    <t>三宅</t>
  </si>
  <si>
    <t>MA</t>
  </si>
  <si>
    <t>MB</t>
  </si>
  <si>
    <t>MC</t>
  </si>
  <si>
    <t>MD</t>
  </si>
  <si>
    <t>ME</t>
  </si>
  <si>
    <t>MF</t>
  </si>
  <si>
    <t>MG</t>
  </si>
  <si>
    <t>MH</t>
  </si>
  <si>
    <t>MJ</t>
  </si>
  <si>
    <t>MK</t>
  </si>
  <si>
    <t>鳥飼</t>
  </si>
  <si>
    <t>別府・城西団地</t>
  </si>
  <si>
    <t>荒江・飯倉</t>
  </si>
  <si>
    <t>田島・茶山</t>
  </si>
  <si>
    <t>神松寺・松山・金山D</t>
  </si>
  <si>
    <t>七隈</t>
  </si>
  <si>
    <t>JA</t>
  </si>
  <si>
    <t>JB</t>
  </si>
  <si>
    <t>JC</t>
  </si>
  <si>
    <t>JD</t>
  </si>
  <si>
    <t>JG</t>
  </si>
  <si>
    <t>JK</t>
  </si>
  <si>
    <t>百道・百道浜</t>
  </si>
  <si>
    <t>西新</t>
  </si>
  <si>
    <t>城西・曙・祖原</t>
  </si>
  <si>
    <t>高取・藤崎・弥生</t>
  </si>
  <si>
    <t>室見</t>
  </si>
  <si>
    <t>昭代・荒江</t>
  </si>
  <si>
    <t>原</t>
  </si>
  <si>
    <t>南庄</t>
  </si>
  <si>
    <t>小田部・室住D</t>
  </si>
  <si>
    <t>WA</t>
  </si>
  <si>
    <t>WB</t>
  </si>
  <si>
    <t>WC</t>
  </si>
  <si>
    <t>WD</t>
  </si>
  <si>
    <t>WE</t>
  </si>
  <si>
    <t>WF</t>
  </si>
  <si>
    <t>WG</t>
  </si>
  <si>
    <t>WH</t>
  </si>
  <si>
    <t>WJ</t>
  </si>
  <si>
    <t>WM</t>
  </si>
  <si>
    <t>WN</t>
  </si>
  <si>
    <t>豊浜・愛宕浜</t>
  </si>
  <si>
    <t>愛宕・愛宕南</t>
  </si>
  <si>
    <t>姪の浜</t>
  </si>
  <si>
    <t>姪浜駅南</t>
  </si>
  <si>
    <t>小戸</t>
  </si>
  <si>
    <t>内浜・下山門・大町D</t>
  </si>
  <si>
    <t>福重・橋本・壱岐D</t>
  </si>
  <si>
    <t>石丸・城の原・十郎川</t>
  </si>
  <si>
    <t>上・下山門D・生松原</t>
  </si>
  <si>
    <t>今宿</t>
  </si>
  <si>
    <t>横浜・西都・北原</t>
  </si>
  <si>
    <t>NA</t>
  </si>
  <si>
    <t>NB</t>
  </si>
  <si>
    <t>NC</t>
  </si>
  <si>
    <t>ND</t>
  </si>
  <si>
    <t>NE</t>
  </si>
  <si>
    <t>NF</t>
  </si>
  <si>
    <t>NG</t>
  </si>
  <si>
    <t>NH</t>
  </si>
  <si>
    <t>NJ</t>
  </si>
  <si>
    <t>NK</t>
  </si>
  <si>
    <t>NL</t>
  </si>
  <si>
    <t>下府・緑ヶ浜</t>
    <rPh sb="0" eb="2">
      <t>シモノフ</t>
    </rPh>
    <rPh sb="3" eb="6">
      <t>ミドリガハマ</t>
    </rPh>
    <phoneticPr fontId="20"/>
  </si>
  <si>
    <t>和白丘・和白</t>
    <rPh sb="0" eb="2">
      <t>ワジロ</t>
    </rPh>
    <rPh sb="2" eb="3">
      <t>オカ</t>
    </rPh>
    <rPh sb="4" eb="6">
      <t>ワジロ</t>
    </rPh>
    <phoneticPr fontId="20"/>
  </si>
  <si>
    <t>配布号</t>
    <rPh sb="0" eb="2">
      <t>ハイフ</t>
    </rPh>
    <rPh sb="2" eb="3">
      <t>ゴウ</t>
    </rPh>
    <phoneticPr fontId="20"/>
  </si>
  <si>
    <t>配布期間</t>
    <rPh sb="0" eb="2">
      <t>ハイフ</t>
    </rPh>
    <rPh sb="2" eb="4">
      <t>キカン</t>
    </rPh>
    <phoneticPr fontId="20"/>
  </si>
  <si>
    <t>枚数</t>
    <rPh sb="0" eb="2">
      <t>マイスウ</t>
    </rPh>
    <phoneticPr fontId="20"/>
  </si>
  <si>
    <t>行政区</t>
    <rPh sb="0" eb="3">
      <t>ギョウセイク</t>
    </rPh>
    <phoneticPr fontId="20"/>
  </si>
  <si>
    <t>宗像市　　　　　（39,119）</t>
    <rPh sb="0" eb="2">
      <t>ムナカタ</t>
    </rPh>
    <rPh sb="2" eb="3">
      <t>シ</t>
    </rPh>
    <phoneticPr fontId="20"/>
  </si>
  <si>
    <t>福津市　　　　　　（22,713）</t>
    <rPh sb="0" eb="1">
      <t>フク</t>
    </rPh>
    <rPh sb="1" eb="3">
      <t>ツシ</t>
    </rPh>
    <phoneticPr fontId="20"/>
  </si>
  <si>
    <t>古賀市　　　　　（22,551）</t>
    <rPh sb="0" eb="3">
      <t>コガシ</t>
    </rPh>
    <phoneticPr fontId="20"/>
  </si>
  <si>
    <t>新宮町　　　　　（10,881）</t>
    <rPh sb="0" eb="3">
      <t>シングウマチ</t>
    </rPh>
    <phoneticPr fontId="20"/>
  </si>
  <si>
    <t>東　区　　　　　（142,666）</t>
    <rPh sb="0" eb="1">
      <t>ヒガシ</t>
    </rPh>
    <rPh sb="2" eb="3">
      <t>ク</t>
    </rPh>
    <phoneticPr fontId="20"/>
  </si>
  <si>
    <t>南　区　　　　（119,385）</t>
    <rPh sb="0" eb="1">
      <t>ミナミ</t>
    </rPh>
    <rPh sb="2" eb="3">
      <t>ク</t>
    </rPh>
    <phoneticPr fontId="20"/>
  </si>
  <si>
    <t>城南区　　　　　（64,557）</t>
    <rPh sb="0" eb="3">
      <t>ジョウナンク</t>
    </rPh>
    <phoneticPr fontId="20"/>
  </si>
  <si>
    <t>早良区　　　　　（94,507）</t>
    <rPh sb="0" eb="3">
      <t>サワラク</t>
    </rPh>
    <phoneticPr fontId="20"/>
  </si>
  <si>
    <t>西　区　　　　（85,622）</t>
    <rPh sb="0" eb="1">
      <t>ニシ</t>
    </rPh>
    <rPh sb="2" eb="3">
      <t>ク</t>
    </rPh>
    <phoneticPr fontId="20"/>
  </si>
  <si>
    <t>宗像・福津・古賀・新宮</t>
    <rPh sb="0" eb="2">
      <t>ムナカタ</t>
    </rPh>
    <rPh sb="3" eb="5">
      <t>フクツ</t>
    </rPh>
    <rPh sb="6" eb="8">
      <t>コガ</t>
    </rPh>
    <rPh sb="9" eb="11">
      <t>シングウ</t>
    </rPh>
    <phoneticPr fontId="20"/>
  </si>
  <si>
    <t>福岡市内</t>
    <rPh sb="0" eb="2">
      <t>フクオカ</t>
    </rPh>
    <rPh sb="2" eb="3">
      <t>シ</t>
    </rPh>
    <rPh sb="3" eb="4">
      <t>ナイ</t>
    </rPh>
    <phoneticPr fontId="20"/>
  </si>
  <si>
    <t>合計（税込）</t>
    <rPh sb="0" eb="2">
      <t>ゴウケイ</t>
    </rPh>
    <rPh sb="3" eb="5">
      <t>ゼイコ</t>
    </rPh>
    <phoneticPr fontId="20"/>
  </si>
  <si>
    <t>作成日</t>
    <rPh sb="0" eb="2">
      <t>サクセイ</t>
    </rPh>
    <rPh sb="2" eb="3">
      <t>ヒ</t>
    </rPh>
    <phoneticPr fontId="23"/>
  </si>
  <si>
    <t>ポスティング申込書 ⇒</t>
    <phoneticPr fontId="20"/>
  </si>
  <si>
    <t>受注票</t>
    <rPh sb="0" eb="2">
      <t>ジュチュウ</t>
    </rPh>
    <rPh sb="2" eb="3">
      <t>ヒョウ</t>
    </rPh>
    <phoneticPr fontId="20"/>
  </si>
  <si>
    <t>仮</t>
    <rPh sb="0" eb="1">
      <t>カリ</t>
    </rPh>
    <phoneticPr fontId="20"/>
  </si>
  <si>
    <t>決定</t>
    <rPh sb="0" eb="2">
      <t>ケッテイ</t>
    </rPh>
    <phoneticPr fontId="20"/>
  </si>
  <si>
    <t>変更</t>
    <rPh sb="0" eb="2">
      <t>ヘンコウ</t>
    </rPh>
    <phoneticPr fontId="20"/>
  </si>
  <si>
    <t>キャンセル</t>
    <phoneticPr fontId="20"/>
  </si>
  <si>
    <t>号</t>
    <phoneticPr fontId="20"/>
  </si>
  <si>
    <t>（金）</t>
    <phoneticPr fontId="20"/>
  </si>
  <si>
    <t>タイトル</t>
    <phoneticPr fontId="20"/>
  </si>
  <si>
    <t>サイズ</t>
    <phoneticPr fontId="20"/>
  </si>
  <si>
    <t>①請求先</t>
    <rPh sb="1" eb="3">
      <t>セイキュウ</t>
    </rPh>
    <rPh sb="3" eb="4">
      <t>サキ</t>
    </rPh>
    <phoneticPr fontId="20"/>
  </si>
  <si>
    <t>クライアント単価</t>
    <rPh sb="6" eb="8">
      <t>タンカ</t>
    </rPh>
    <phoneticPr fontId="20"/>
  </si>
  <si>
    <t>福岡市外</t>
    <rPh sb="0" eb="2">
      <t>フクオカ</t>
    </rPh>
    <rPh sb="2" eb="4">
      <t>シガイ</t>
    </rPh>
    <phoneticPr fontId="23"/>
  </si>
  <si>
    <t>福岡市内</t>
    <rPh sb="0" eb="2">
      <t>フクオカ</t>
    </rPh>
    <rPh sb="2" eb="3">
      <t>シ</t>
    </rPh>
    <rPh sb="3" eb="4">
      <t>ナイ</t>
    </rPh>
    <phoneticPr fontId="23"/>
  </si>
  <si>
    <t>（株）毎日メディアサービス</t>
    <rPh sb="1" eb="2">
      <t>カブ</t>
    </rPh>
    <rPh sb="3" eb="5">
      <t>マイニチ</t>
    </rPh>
    <phoneticPr fontId="23"/>
  </si>
  <si>
    <t>営業担当</t>
    <rPh sb="0" eb="2">
      <t>エイギョウ</t>
    </rPh>
    <rPh sb="2" eb="3">
      <t>タン</t>
    </rPh>
    <rPh sb="3" eb="4">
      <t>トウ</t>
    </rPh>
    <phoneticPr fontId="20"/>
  </si>
  <si>
    <t>香椎浜納品</t>
    <rPh sb="0" eb="2">
      <t>カシイ</t>
    </rPh>
    <rPh sb="2" eb="3">
      <t>ハマ</t>
    </rPh>
    <rPh sb="3" eb="5">
      <t>ノウヒン</t>
    </rPh>
    <phoneticPr fontId="23"/>
  </si>
  <si>
    <t>集荷先</t>
    <rPh sb="0" eb="2">
      <t>シュウカ</t>
    </rPh>
    <rPh sb="2" eb="3">
      <t>サキ</t>
    </rPh>
    <phoneticPr fontId="23"/>
  </si>
  <si>
    <t>住　所</t>
    <rPh sb="0" eb="1">
      <t>スミ</t>
    </rPh>
    <rPh sb="2" eb="3">
      <t>ショ</t>
    </rPh>
    <phoneticPr fontId="23"/>
  </si>
  <si>
    <t>T E L</t>
    <phoneticPr fontId="23"/>
  </si>
  <si>
    <t>日　時</t>
    <rPh sb="0" eb="1">
      <t>ヒ</t>
    </rPh>
    <rPh sb="2" eb="3">
      <t>トキ</t>
    </rPh>
    <phoneticPr fontId="23"/>
  </si>
  <si>
    <t>月</t>
    <rPh sb="0" eb="1">
      <t>ガツ</t>
    </rPh>
    <phoneticPr fontId="23"/>
  </si>
  <si>
    <t>日</t>
    <rPh sb="0" eb="1">
      <t>ヒ</t>
    </rPh>
    <phoneticPr fontId="23"/>
  </si>
  <si>
    <t>曜日</t>
    <rPh sb="0" eb="2">
      <t>ヨウビ</t>
    </rPh>
    <phoneticPr fontId="23"/>
  </si>
  <si>
    <t>時</t>
    <rPh sb="0" eb="1">
      <t>ジ</t>
    </rPh>
    <phoneticPr fontId="23"/>
  </si>
  <si>
    <t>集荷・納品方法</t>
    <rPh sb="0" eb="2">
      <t>シュウカ</t>
    </rPh>
    <rPh sb="3" eb="5">
      <t>ノウヒン</t>
    </rPh>
    <phoneticPr fontId="20"/>
  </si>
  <si>
    <t>集  荷</t>
    <rPh sb="0" eb="1">
      <t>シュウ</t>
    </rPh>
    <rPh sb="3" eb="4">
      <t>ニ</t>
    </rPh>
    <phoneticPr fontId="23"/>
  </si>
  <si>
    <t>エリア</t>
    <phoneticPr fontId="23"/>
  </si>
  <si>
    <t>手配先</t>
    <rPh sb="0" eb="2">
      <t>テハイ</t>
    </rPh>
    <rPh sb="2" eb="3">
      <t>サキ</t>
    </rPh>
    <phoneticPr fontId="23"/>
  </si>
  <si>
    <t>宗像市</t>
    <rPh sb="0" eb="2">
      <t>ムナカタ</t>
    </rPh>
    <rPh sb="2" eb="3">
      <t>シ</t>
    </rPh>
    <phoneticPr fontId="23"/>
  </si>
  <si>
    <t>福津市</t>
    <rPh sb="0" eb="3">
      <t>フクツシ</t>
    </rPh>
    <phoneticPr fontId="23"/>
  </si>
  <si>
    <t>古賀市</t>
    <rPh sb="0" eb="2">
      <t>コガ</t>
    </rPh>
    <rPh sb="2" eb="3">
      <t>シ</t>
    </rPh>
    <phoneticPr fontId="23"/>
  </si>
  <si>
    <t>糟屋郡　新宮町</t>
    <rPh sb="0" eb="2">
      <t>カスヤ</t>
    </rPh>
    <rPh sb="2" eb="3">
      <t>グン</t>
    </rPh>
    <rPh sb="4" eb="6">
      <t>シングウ</t>
    </rPh>
    <rPh sb="6" eb="7">
      <t>チョウ</t>
    </rPh>
    <phoneticPr fontId="23"/>
  </si>
  <si>
    <t>備　考</t>
    <rPh sb="0" eb="1">
      <t>ソナエ</t>
    </rPh>
    <rPh sb="2" eb="3">
      <t>コウ</t>
    </rPh>
    <phoneticPr fontId="20"/>
  </si>
  <si>
    <t>東　 区</t>
    <rPh sb="0" eb="1">
      <t>ヒガシ</t>
    </rPh>
    <rPh sb="3" eb="4">
      <t>ク</t>
    </rPh>
    <phoneticPr fontId="23"/>
  </si>
  <si>
    <t>南 　区</t>
    <rPh sb="0" eb="1">
      <t>ミナミ</t>
    </rPh>
    <rPh sb="3" eb="4">
      <t>ク</t>
    </rPh>
    <phoneticPr fontId="23"/>
  </si>
  <si>
    <t>早良区</t>
    <rPh sb="0" eb="3">
      <t>サワラク</t>
    </rPh>
    <phoneticPr fontId="23"/>
  </si>
  <si>
    <t>西 　区</t>
    <rPh sb="0" eb="1">
      <t>ニシ</t>
    </rPh>
    <rPh sb="3" eb="4">
      <t>ク</t>
    </rPh>
    <phoneticPr fontId="23"/>
  </si>
  <si>
    <t>計　①</t>
    <rPh sb="0" eb="1">
      <t>ケイ</t>
    </rPh>
    <phoneticPr fontId="23"/>
  </si>
  <si>
    <t>計　②</t>
    <rPh sb="0" eb="1">
      <t>ケイ</t>
    </rPh>
    <phoneticPr fontId="23"/>
  </si>
  <si>
    <t>基本枚数</t>
    <rPh sb="0" eb="2">
      <t>キホン</t>
    </rPh>
    <rPh sb="2" eb="4">
      <t>マイスウ</t>
    </rPh>
    <phoneticPr fontId="23"/>
  </si>
  <si>
    <t>手配枚数</t>
    <rPh sb="0" eb="2">
      <t>テハイ</t>
    </rPh>
    <rPh sb="2" eb="4">
      <t>マイスウ</t>
    </rPh>
    <phoneticPr fontId="23"/>
  </si>
  <si>
    <t>備考</t>
    <rPh sb="0" eb="2">
      <t>ビコウ</t>
    </rPh>
    <phoneticPr fontId="23"/>
  </si>
  <si>
    <t>NC-3②</t>
    <phoneticPr fontId="23"/>
  </si>
  <si>
    <t>NC-3③</t>
    <phoneticPr fontId="23"/>
  </si>
  <si>
    <t>FB-11</t>
    <phoneticPr fontId="20"/>
  </si>
  <si>
    <t>FB-12</t>
    <phoneticPr fontId="20"/>
  </si>
  <si>
    <t>日蒔野1・2・3</t>
    <rPh sb="0" eb="1">
      <t>ヒ</t>
    </rPh>
    <rPh sb="1" eb="2">
      <t>マ</t>
    </rPh>
    <rPh sb="2" eb="3">
      <t>ノ</t>
    </rPh>
    <phoneticPr fontId="20"/>
  </si>
  <si>
    <t>日蒔野4・5・6</t>
    <rPh sb="0" eb="1">
      <t>ヒ</t>
    </rPh>
    <rPh sb="1" eb="2">
      <t>マ</t>
    </rPh>
    <rPh sb="2" eb="3">
      <t>ノ</t>
    </rPh>
    <phoneticPr fontId="20"/>
  </si>
  <si>
    <t>和白4③・和白5①</t>
    <rPh sb="0" eb="2">
      <t>ワジロ</t>
    </rPh>
    <rPh sb="5" eb="7">
      <t>ワジロ</t>
    </rPh>
    <phoneticPr fontId="20"/>
  </si>
  <si>
    <t>下原4①</t>
    <rPh sb="0" eb="2">
      <t>シモバル</t>
    </rPh>
    <phoneticPr fontId="20"/>
  </si>
  <si>
    <t>お申込みは10枚単位でお願いします。</t>
    <rPh sb="1" eb="3">
      <t>モウシコ</t>
    </rPh>
    <rPh sb="7" eb="8">
      <t>マイ</t>
    </rPh>
    <rPh sb="8" eb="10">
      <t>タンイ</t>
    </rPh>
    <rPh sb="12" eb="13">
      <t>ネガ</t>
    </rPh>
    <phoneticPr fontId="23"/>
  </si>
  <si>
    <t>GE-6①</t>
    <phoneticPr fontId="20"/>
  </si>
  <si>
    <t>GE-6②</t>
    <phoneticPr fontId="20"/>
  </si>
  <si>
    <t>美明1・3</t>
    <rPh sb="0" eb="2">
      <t>ミアケ</t>
    </rPh>
    <phoneticPr fontId="20"/>
  </si>
  <si>
    <t>美明2</t>
    <rPh sb="0" eb="2">
      <t>ミアケ</t>
    </rPh>
    <phoneticPr fontId="20"/>
  </si>
  <si>
    <t>SB-1①</t>
    <phoneticPr fontId="20"/>
  </si>
  <si>
    <t>SB-1②</t>
    <phoneticPr fontId="20"/>
  </si>
  <si>
    <t>湊坂1・2・3</t>
    <rPh sb="0" eb="1">
      <t>ミナト</t>
    </rPh>
    <rPh sb="1" eb="2">
      <t>ザカ</t>
    </rPh>
    <phoneticPr fontId="20"/>
  </si>
  <si>
    <t>湊坂4・5・6</t>
    <rPh sb="0" eb="1">
      <t>ミナト</t>
    </rPh>
    <rPh sb="1" eb="2">
      <t>ザカ</t>
    </rPh>
    <phoneticPr fontId="20"/>
  </si>
  <si>
    <t>西新1①（事業所含む）</t>
    <rPh sb="0" eb="1">
      <t>ニシ</t>
    </rPh>
    <rPh sb="1" eb="2">
      <t>シン</t>
    </rPh>
    <rPh sb="5" eb="8">
      <t>ジギョウショ</t>
    </rPh>
    <rPh sb="8" eb="9">
      <t>フク</t>
    </rPh>
    <phoneticPr fontId="2"/>
  </si>
  <si>
    <t>西新1②（事業所含む）</t>
    <rPh sb="0" eb="1">
      <t>ニシ</t>
    </rPh>
    <rPh sb="1" eb="2">
      <t>シン</t>
    </rPh>
    <rPh sb="5" eb="9">
      <t>ジギョウショフク</t>
    </rPh>
    <phoneticPr fontId="2"/>
  </si>
  <si>
    <t>西新4（事業所含む）</t>
    <rPh sb="0" eb="1">
      <t>ニシ</t>
    </rPh>
    <rPh sb="1" eb="2">
      <t>シン</t>
    </rPh>
    <rPh sb="4" eb="8">
      <t>ジギョウショフク</t>
    </rPh>
    <phoneticPr fontId="2"/>
  </si>
  <si>
    <t>(水)</t>
    <rPh sb="1" eb="2">
      <t>スイ</t>
    </rPh>
    <phoneticPr fontId="20"/>
  </si>
  <si>
    <t>（水）　　～</t>
    <rPh sb="1" eb="2">
      <t>スイ</t>
    </rPh>
    <phoneticPr fontId="20"/>
  </si>
  <si>
    <t>舞の里2</t>
    <rPh sb="0" eb="1">
      <t>マイ</t>
    </rPh>
    <rPh sb="2" eb="3">
      <t>サト</t>
    </rPh>
    <phoneticPr fontId="20"/>
  </si>
  <si>
    <t>舞の里3</t>
    <rPh sb="0" eb="1">
      <t>マイ</t>
    </rPh>
    <rPh sb="2" eb="3">
      <t>サト</t>
    </rPh>
    <phoneticPr fontId="20"/>
  </si>
  <si>
    <t>GB-2①</t>
    <phoneticPr fontId="20"/>
  </si>
  <si>
    <t>GB-2②</t>
    <phoneticPr fontId="20"/>
  </si>
  <si>
    <t>上府北1～4</t>
    <rPh sb="0" eb="2">
      <t>カミノフ</t>
    </rPh>
    <rPh sb="2" eb="3">
      <t>キタ</t>
    </rPh>
    <phoneticPr fontId="20"/>
  </si>
  <si>
    <t>SB-8①</t>
    <phoneticPr fontId="20"/>
  </si>
  <si>
    <t>SB-8②</t>
    <phoneticPr fontId="20"/>
  </si>
  <si>
    <t>中央駅前1・2</t>
    <rPh sb="0" eb="2">
      <t>チュウオウ</t>
    </rPh>
    <rPh sb="2" eb="4">
      <t>エキマエ</t>
    </rPh>
    <phoneticPr fontId="20"/>
  </si>
  <si>
    <t>上府・三代一部</t>
    <rPh sb="0" eb="2">
      <t>カミノフ</t>
    </rPh>
    <rPh sb="3" eb="5">
      <t>ミシロ</t>
    </rPh>
    <rPh sb="5" eb="7">
      <t>イチブ</t>
    </rPh>
    <phoneticPr fontId="20"/>
  </si>
  <si>
    <t>西福間3・4・5</t>
    <rPh sb="0" eb="1">
      <t>ニシ</t>
    </rPh>
    <rPh sb="1" eb="3">
      <t>フクマ</t>
    </rPh>
    <phoneticPr fontId="20"/>
  </si>
  <si>
    <t>土井3</t>
    <rPh sb="0" eb="2">
      <t>ドイ</t>
    </rPh>
    <phoneticPr fontId="23"/>
  </si>
  <si>
    <t>土井4</t>
    <rPh sb="0" eb="2">
      <t>ドイ</t>
    </rPh>
    <phoneticPr fontId="23"/>
  </si>
  <si>
    <t>HO-3①</t>
    <phoneticPr fontId="23"/>
  </si>
  <si>
    <t>HO-3②</t>
    <phoneticPr fontId="23"/>
  </si>
  <si>
    <t>大野城市</t>
    <rPh sb="0" eb="3">
      <t>オオノジョウ</t>
    </rPh>
    <rPh sb="3" eb="4">
      <t>シ</t>
    </rPh>
    <phoneticPr fontId="23"/>
  </si>
  <si>
    <t>筑紫野市</t>
    <rPh sb="0" eb="3">
      <t>チクシノ</t>
    </rPh>
    <rPh sb="3" eb="4">
      <t>シ</t>
    </rPh>
    <phoneticPr fontId="23"/>
  </si>
  <si>
    <t>ポスティング配布企画書</t>
    <rPh sb="6" eb="8">
      <t>ハイフ</t>
    </rPh>
    <rPh sb="8" eb="11">
      <t>キカクショ</t>
    </rPh>
    <phoneticPr fontId="23"/>
  </si>
  <si>
    <t>旭ヶ丘・上大利・南大利</t>
    <rPh sb="0" eb="3">
      <t>アサヒガオカ</t>
    </rPh>
    <rPh sb="4" eb="7">
      <t>カミオオリ</t>
    </rPh>
    <rPh sb="8" eb="9">
      <t>ミナミ</t>
    </rPh>
    <rPh sb="9" eb="11">
      <t>オオリ</t>
    </rPh>
    <phoneticPr fontId="23"/>
  </si>
  <si>
    <t>旭ヶ丘1・2</t>
    <rPh sb="0" eb="3">
      <t>アサヒガオカ</t>
    </rPh>
    <phoneticPr fontId="23"/>
  </si>
  <si>
    <t>美しが丘・光が丘</t>
    <rPh sb="0" eb="1">
      <t>ウツク</t>
    </rPh>
    <rPh sb="3" eb="4">
      <t>オカ</t>
    </rPh>
    <rPh sb="5" eb="6">
      <t>ヒカリ</t>
    </rPh>
    <rPh sb="7" eb="8">
      <t>オカ</t>
    </rPh>
    <phoneticPr fontId="23"/>
  </si>
  <si>
    <t>美しが丘北1・2</t>
    <rPh sb="0" eb="1">
      <t>ウツク</t>
    </rPh>
    <rPh sb="3" eb="4">
      <t>オカ</t>
    </rPh>
    <rPh sb="4" eb="5">
      <t>キタ</t>
    </rPh>
    <phoneticPr fontId="23"/>
  </si>
  <si>
    <t>上大利1</t>
    <rPh sb="0" eb="3">
      <t>カミオオリ</t>
    </rPh>
    <phoneticPr fontId="23"/>
  </si>
  <si>
    <t>美しが丘北3・4</t>
    <rPh sb="0" eb="1">
      <t>ウツク</t>
    </rPh>
    <rPh sb="3" eb="4">
      <t>オカ</t>
    </rPh>
    <rPh sb="4" eb="5">
      <t>キタ</t>
    </rPh>
    <phoneticPr fontId="23"/>
  </si>
  <si>
    <t>上大利2</t>
    <rPh sb="0" eb="3">
      <t>カミオオリ</t>
    </rPh>
    <phoneticPr fontId="23"/>
  </si>
  <si>
    <t>美しが丘南1・2</t>
    <rPh sb="0" eb="1">
      <t>ウツク</t>
    </rPh>
    <rPh sb="3" eb="4">
      <t>オカ</t>
    </rPh>
    <rPh sb="4" eb="5">
      <t>ミナミ</t>
    </rPh>
    <phoneticPr fontId="23"/>
  </si>
  <si>
    <t>上大利3</t>
    <rPh sb="0" eb="3">
      <t>カミオオリ</t>
    </rPh>
    <phoneticPr fontId="23"/>
  </si>
  <si>
    <t>美しが丘南3・4</t>
    <rPh sb="0" eb="1">
      <t>ウツク</t>
    </rPh>
    <rPh sb="3" eb="4">
      <t>オカ</t>
    </rPh>
    <rPh sb="4" eb="5">
      <t>ミナミ</t>
    </rPh>
    <phoneticPr fontId="23"/>
  </si>
  <si>
    <t>上大利4</t>
    <rPh sb="0" eb="3">
      <t>カミオオリ</t>
    </rPh>
    <phoneticPr fontId="23"/>
  </si>
  <si>
    <t>美しが丘南5・6</t>
    <rPh sb="0" eb="1">
      <t>ウツク</t>
    </rPh>
    <rPh sb="3" eb="5">
      <t>オカミナミ</t>
    </rPh>
    <phoneticPr fontId="23"/>
  </si>
  <si>
    <t>上大利5</t>
    <rPh sb="0" eb="3">
      <t>カミオオリ</t>
    </rPh>
    <phoneticPr fontId="23"/>
  </si>
  <si>
    <t>美しが丘南7</t>
    <rPh sb="0" eb="1">
      <t>ウツク</t>
    </rPh>
    <rPh sb="3" eb="5">
      <t>オカミナミ</t>
    </rPh>
    <phoneticPr fontId="23"/>
  </si>
  <si>
    <t>南大利1・2</t>
    <rPh sb="0" eb="1">
      <t>ミナミ</t>
    </rPh>
    <rPh sb="1" eb="3">
      <t>オオリ</t>
    </rPh>
    <phoneticPr fontId="23"/>
  </si>
  <si>
    <t>光ヶ丘1・2</t>
    <rPh sb="0" eb="3">
      <t>ヒカリガオカ</t>
    </rPh>
    <phoneticPr fontId="23"/>
  </si>
  <si>
    <t>計</t>
    <rPh sb="0" eb="1">
      <t>ケイ</t>
    </rPh>
    <phoneticPr fontId="23"/>
  </si>
  <si>
    <t>光ヶ丘3</t>
    <rPh sb="0" eb="3">
      <t>ヒカリガオカ</t>
    </rPh>
    <phoneticPr fontId="23"/>
  </si>
  <si>
    <t>下大利・中央・東大利</t>
    <rPh sb="0" eb="1">
      <t>シモ</t>
    </rPh>
    <rPh sb="1" eb="3">
      <t>オオリ</t>
    </rPh>
    <rPh sb="4" eb="6">
      <t>チュウオウ</t>
    </rPh>
    <rPh sb="7" eb="8">
      <t>ヒガシ</t>
    </rPh>
    <rPh sb="8" eb="10">
      <t>オオリ</t>
    </rPh>
    <phoneticPr fontId="23"/>
  </si>
  <si>
    <t>下大利1</t>
    <rPh sb="0" eb="1">
      <t>シモ</t>
    </rPh>
    <rPh sb="1" eb="3">
      <t>オオリ</t>
    </rPh>
    <phoneticPr fontId="23"/>
  </si>
  <si>
    <t>光ヶ丘4・5</t>
    <rPh sb="0" eb="3">
      <t>ヒカリガオカ</t>
    </rPh>
    <phoneticPr fontId="23"/>
  </si>
  <si>
    <t>下大利2</t>
    <rPh sb="0" eb="1">
      <t>シモ</t>
    </rPh>
    <rPh sb="1" eb="3">
      <t>オオリ</t>
    </rPh>
    <phoneticPr fontId="23"/>
  </si>
  <si>
    <t>下大利3</t>
    <rPh sb="0" eb="3">
      <t>シモオオリ</t>
    </rPh>
    <phoneticPr fontId="23"/>
  </si>
  <si>
    <t>二日市北・南</t>
    <rPh sb="0" eb="3">
      <t>フツカイチ</t>
    </rPh>
    <rPh sb="3" eb="4">
      <t>キタ</t>
    </rPh>
    <rPh sb="5" eb="6">
      <t>ミナミ</t>
    </rPh>
    <phoneticPr fontId="23"/>
  </si>
  <si>
    <t>二日市北1</t>
    <rPh sb="0" eb="3">
      <t>フツカイチ</t>
    </rPh>
    <rPh sb="3" eb="4">
      <t>キタ</t>
    </rPh>
    <phoneticPr fontId="23"/>
  </si>
  <si>
    <t>下大利4</t>
    <rPh sb="0" eb="3">
      <t>シモオオリ</t>
    </rPh>
    <phoneticPr fontId="23"/>
  </si>
  <si>
    <t>二日市北2</t>
    <rPh sb="0" eb="3">
      <t>フツカイチ</t>
    </rPh>
    <rPh sb="3" eb="4">
      <t>キタ</t>
    </rPh>
    <phoneticPr fontId="23"/>
  </si>
  <si>
    <t>下大利5</t>
    <rPh sb="0" eb="3">
      <t>シモオオリ</t>
    </rPh>
    <phoneticPr fontId="23"/>
  </si>
  <si>
    <t>二日市北3</t>
    <rPh sb="0" eb="3">
      <t>フツカイチ</t>
    </rPh>
    <rPh sb="3" eb="4">
      <t>キタ</t>
    </rPh>
    <phoneticPr fontId="23"/>
  </si>
  <si>
    <t>中央1</t>
    <rPh sb="0" eb="2">
      <t>チュウオウ</t>
    </rPh>
    <phoneticPr fontId="23"/>
  </si>
  <si>
    <t>二日市北4</t>
    <rPh sb="0" eb="3">
      <t>フツカイチ</t>
    </rPh>
    <rPh sb="3" eb="4">
      <t>キタ</t>
    </rPh>
    <phoneticPr fontId="23"/>
  </si>
  <si>
    <t>中央2</t>
    <rPh sb="0" eb="2">
      <t>チュウオウ</t>
    </rPh>
    <phoneticPr fontId="23"/>
  </si>
  <si>
    <t>二日市北5</t>
    <rPh sb="0" eb="3">
      <t>フツカイチ</t>
    </rPh>
    <rPh sb="3" eb="4">
      <t>キタ</t>
    </rPh>
    <phoneticPr fontId="23"/>
  </si>
  <si>
    <t>東大利1</t>
    <rPh sb="0" eb="1">
      <t>ヒガシ</t>
    </rPh>
    <rPh sb="1" eb="3">
      <t>オオリ</t>
    </rPh>
    <phoneticPr fontId="23"/>
  </si>
  <si>
    <t>二日市北6</t>
    <rPh sb="0" eb="3">
      <t>フツカイチ</t>
    </rPh>
    <rPh sb="3" eb="4">
      <t>キタ</t>
    </rPh>
    <phoneticPr fontId="23"/>
  </si>
  <si>
    <t>東大利2</t>
    <rPh sb="0" eb="3">
      <t>ヒガシオオリ</t>
    </rPh>
    <phoneticPr fontId="23"/>
  </si>
  <si>
    <t>二日市北7</t>
    <rPh sb="0" eb="3">
      <t>フツカイチ</t>
    </rPh>
    <rPh sb="3" eb="4">
      <t>キタ</t>
    </rPh>
    <phoneticPr fontId="23"/>
  </si>
  <si>
    <t>東大利3</t>
    <rPh sb="0" eb="1">
      <t>ヒガシ</t>
    </rPh>
    <rPh sb="1" eb="3">
      <t>オオリ</t>
    </rPh>
    <phoneticPr fontId="23"/>
  </si>
  <si>
    <t>二日市北8</t>
    <rPh sb="0" eb="3">
      <t>フツカイチ</t>
    </rPh>
    <rPh sb="3" eb="4">
      <t>キタ</t>
    </rPh>
    <phoneticPr fontId="23"/>
  </si>
  <si>
    <t>東大利4・白木原5</t>
    <rPh sb="0" eb="1">
      <t>ヒガシ</t>
    </rPh>
    <rPh sb="1" eb="3">
      <t>オオリ</t>
    </rPh>
    <rPh sb="5" eb="8">
      <t>シラキバル</t>
    </rPh>
    <phoneticPr fontId="23"/>
  </si>
  <si>
    <t>二日市南1・2</t>
    <rPh sb="0" eb="3">
      <t>フツカイチ</t>
    </rPh>
    <rPh sb="3" eb="4">
      <t>ミナミ</t>
    </rPh>
    <phoneticPr fontId="23"/>
  </si>
  <si>
    <t>二日市南3・4</t>
    <rPh sb="0" eb="3">
      <t>フツカイチ</t>
    </rPh>
    <rPh sb="3" eb="4">
      <t>ミナミ</t>
    </rPh>
    <phoneticPr fontId="23"/>
  </si>
  <si>
    <t>白木原・下大利団地・瓦田</t>
    <rPh sb="0" eb="3">
      <t>シラキバル</t>
    </rPh>
    <rPh sb="4" eb="7">
      <t>シモオオリ</t>
    </rPh>
    <rPh sb="7" eb="9">
      <t>ダンチ</t>
    </rPh>
    <rPh sb="10" eb="12">
      <t>カワラダ</t>
    </rPh>
    <phoneticPr fontId="23"/>
  </si>
  <si>
    <t>白木原1①</t>
    <rPh sb="0" eb="3">
      <t>シラキバル</t>
    </rPh>
    <phoneticPr fontId="23"/>
  </si>
  <si>
    <t>白木原1②</t>
    <rPh sb="0" eb="3">
      <t>シラキバル</t>
    </rPh>
    <phoneticPr fontId="23"/>
  </si>
  <si>
    <t>紫・湯町</t>
    <rPh sb="0" eb="1">
      <t>ムラサキ</t>
    </rPh>
    <rPh sb="2" eb="4">
      <t>ユマチ</t>
    </rPh>
    <phoneticPr fontId="23"/>
  </si>
  <si>
    <t>紫1</t>
    <rPh sb="0" eb="1">
      <t>ムラサキ</t>
    </rPh>
    <phoneticPr fontId="23"/>
  </si>
  <si>
    <t>下大利団地</t>
    <rPh sb="0" eb="1">
      <t>シモ</t>
    </rPh>
    <rPh sb="1" eb="3">
      <t>オオリ</t>
    </rPh>
    <rPh sb="3" eb="5">
      <t>ダンチ</t>
    </rPh>
    <phoneticPr fontId="23"/>
  </si>
  <si>
    <t>紫2</t>
    <rPh sb="0" eb="1">
      <t>ムラサキ</t>
    </rPh>
    <phoneticPr fontId="23"/>
  </si>
  <si>
    <t>白木原2</t>
    <rPh sb="0" eb="3">
      <t>シラキバル</t>
    </rPh>
    <phoneticPr fontId="23"/>
  </si>
  <si>
    <t>紫3・4</t>
    <rPh sb="0" eb="1">
      <t>ムラサキ</t>
    </rPh>
    <phoneticPr fontId="23"/>
  </si>
  <si>
    <t>白木原3</t>
    <rPh sb="0" eb="3">
      <t>シラキバル</t>
    </rPh>
    <phoneticPr fontId="23"/>
  </si>
  <si>
    <t>紫5</t>
    <rPh sb="0" eb="1">
      <t>ムラサキ</t>
    </rPh>
    <phoneticPr fontId="23"/>
  </si>
  <si>
    <t>白木原4</t>
    <rPh sb="0" eb="3">
      <t>シラキバル</t>
    </rPh>
    <phoneticPr fontId="23"/>
  </si>
  <si>
    <t>紫6・7</t>
    <rPh sb="0" eb="1">
      <t>ムラサキ</t>
    </rPh>
    <phoneticPr fontId="23"/>
  </si>
  <si>
    <t>瓦田1</t>
    <rPh sb="0" eb="2">
      <t>カワラダ</t>
    </rPh>
    <phoneticPr fontId="23"/>
  </si>
  <si>
    <t>湯町1</t>
    <rPh sb="0" eb="2">
      <t>ユマチ</t>
    </rPh>
    <phoneticPr fontId="23"/>
  </si>
  <si>
    <t>瓦田2・3</t>
    <rPh sb="0" eb="2">
      <t>カワラダ</t>
    </rPh>
    <phoneticPr fontId="23"/>
  </si>
  <si>
    <t>湯町2</t>
    <rPh sb="0" eb="2">
      <t>ユマチ</t>
    </rPh>
    <phoneticPr fontId="23"/>
  </si>
  <si>
    <t>瓦田4・5</t>
    <rPh sb="0" eb="2">
      <t>カワラダ</t>
    </rPh>
    <phoneticPr fontId="23"/>
  </si>
  <si>
    <t>湯町3</t>
    <rPh sb="0" eb="2">
      <t>ユマチ</t>
    </rPh>
    <phoneticPr fontId="23"/>
  </si>
  <si>
    <t>曙・瑞穂・筒井・錦町</t>
    <rPh sb="0" eb="1">
      <t>アケボノ</t>
    </rPh>
    <rPh sb="2" eb="4">
      <t>ミズホ</t>
    </rPh>
    <rPh sb="5" eb="7">
      <t>ツツイ</t>
    </rPh>
    <rPh sb="8" eb="10">
      <t>ニシキマチ</t>
    </rPh>
    <phoneticPr fontId="23"/>
  </si>
  <si>
    <t>曙町1～3</t>
    <rPh sb="0" eb="2">
      <t>アケボノマチ</t>
    </rPh>
    <phoneticPr fontId="23"/>
  </si>
  <si>
    <t>杉塚・二日市西・中央</t>
    <rPh sb="0" eb="1">
      <t>スギ</t>
    </rPh>
    <rPh sb="1" eb="2">
      <t>ツカ</t>
    </rPh>
    <rPh sb="3" eb="6">
      <t>フツカイチ</t>
    </rPh>
    <rPh sb="6" eb="7">
      <t>ニシ</t>
    </rPh>
    <rPh sb="8" eb="10">
      <t>チュウオウ</t>
    </rPh>
    <phoneticPr fontId="23"/>
  </si>
  <si>
    <t>杉塚1・2・4</t>
    <rPh sb="0" eb="1">
      <t>スギ</t>
    </rPh>
    <rPh sb="1" eb="2">
      <t>ツカ</t>
    </rPh>
    <phoneticPr fontId="23"/>
  </si>
  <si>
    <t>瑞穂町1～3</t>
    <rPh sb="0" eb="3">
      <t>ミズホマチ</t>
    </rPh>
    <phoneticPr fontId="23"/>
  </si>
  <si>
    <t>杉塚6・7</t>
    <rPh sb="0" eb="1">
      <t>スギ</t>
    </rPh>
    <rPh sb="1" eb="2">
      <t>ツカ</t>
    </rPh>
    <phoneticPr fontId="23"/>
  </si>
  <si>
    <t>瑞穂町4</t>
    <rPh sb="0" eb="3">
      <t>ミズホマチ</t>
    </rPh>
    <phoneticPr fontId="23"/>
  </si>
  <si>
    <t>二日市西1</t>
    <rPh sb="0" eb="3">
      <t>フツカイチ</t>
    </rPh>
    <rPh sb="3" eb="4">
      <t>ニシ</t>
    </rPh>
    <phoneticPr fontId="23"/>
  </si>
  <si>
    <t>筒井1</t>
    <rPh sb="0" eb="2">
      <t>ツツイ</t>
    </rPh>
    <phoneticPr fontId="23"/>
  </si>
  <si>
    <t>二日市西2</t>
    <rPh sb="0" eb="3">
      <t>フツカイチ</t>
    </rPh>
    <rPh sb="3" eb="4">
      <t>ニシ</t>
    </rPh>
    <phoneticPr fontId="23"/>
  </si>
  <si>
    <t>筒井2</t>
    <rPh sb="0" eb="2">
      <t>ツツイ</t>
    </rPh>
    <phoneticPr fontId="23"/>
  </si>
  <si>
    <t>二日市西3・4</t>
    <rPh sb="0" eb="3">
      <t>フツカイチ</t>
    </rPh>
    <rPh sb="3" eb="4">
      <t>ニシ</t>
    </rPh>
    <phoneticPr fontId="23"/>
  </si>
  <si>
    <t>筒井3</t>
    <rPh sb="0" eb="2">
      <t>ツツイ</t>
    </rPh>
    <phoneticPr fontId="23"/>
  </si>
  <si>
    <t>二日市中央1</t>
    <rPh sb="0" eb="3">
      <t>フツカイチ</t>
    </rPh>
    <rPh sb="3" eb="5">
      <t>チュウオウ</t>
    </rPh>
    <phoneticPr fontId="23"/>
  </si>
  <si>
    <t>筒井4・5</t>
    <rPh sb="0" eb="2">
      <t>ツツイ</t>
    </rPh>
    <phoneticPr fontId="23"/>
  </si>
  <si>
    <t>二日市中央2</t>
    <rPh sb="0" eb="3">
      <t>フツカイチ</t>
    </rPh>
    <rPh sb="3" eb="5">
      <t>チュウオウ</t>
    </rPh>
    <phoneticPr fontId="23"/>
  </si>
  <si>
    <t>錦町1・2</t>
    <rPh sb="0" eb="2">
      <t>ニシキマチ</t>
    </rPh>
    <phoneticPr fontId="23"/>
  </si>
  <si>
    <t>二日市中央3</t>
    <rPh sb="0" eb="3">
      <t>フツカイチ</t>
    </rPh>
    <rPh sb="3" eb="5">
      <t>チュウオウ</t>
    </rPh>
    <phoneticPr fontId="23"/>
  </si>
  <si>
    <t>錦町3・4</t>
    <rPh sb="0" eb="2">
      <t>ニシキマチ</t>
    </rPh>
    <phoneticPr fontId="23"/>
  </si>
  <si>
    <t>二日市中央4</t>
    <rPh sb="0" eb="3">
      <t>フツカイチ</t>
    </rPh>
    <rPh sb="3" eb="5">
      <t>チュウオウ</t>
    </rPh>
    <phoneticPr fontId="23"/>
  </si>
  <si>
    <t>二日市中央5</t>
    <rPh sb="0" eb="3">
      <t>フツカイチ</t>
    </rPh>
    <rPh sb="3" eb="5">
      <t>チュウオウ</t>
    </rPh>
    <phoneticPr fontId="23"/>
  </si>
  <si>
    <t>山田・雑餉隈・栄町・仲畑</t>
    <rPh sb="0" eb="2">
      <t>ヤマダ</t>
    </rPh>
    <rPh sb="3" eb="6">
      <t>ザッショノクマ</t>
    </rPh>
    <rPh sb="7" eb="9">
      <t>サカエマチ</t>
    </rPh>
    <rPh sb="10" eb="12">
      <t>ナカハタ</t>
    </rPh>
    <phoneticPr fontId="23"/>
  </si>
  <si>
    <t>山田1</t>
    <rPh sb="0" eb="2">
      <t>ヤマダ</t>
    </rPh>
    <phoneticPr fontId="23"/>
  </si>
  <si>
    <t>二日市中央6</t>
    <rPh sb="0" eb="3">
      <t>フツカイチ</t>
    </rPh>
    <rPh sb="3" eb="5">
      <t>チュウオウ</t>
    </rPh>
    <phoneticPr fontId="23"/>
  </si>
  <si>
    <t>山田2</t>
    <rPh sb="0" eb="2">
      <t>ヤマダ</t>
    </rPh>
    <phoneticPr fontId="23"/>
  </si>
  <si>
    <t>山田3</t>
    <rPh sb="0" eb="2">
      <t>ヤマダ</t>
    </rPh>
    <phoneticPr fontId="23"/>
  </si>
  <si>
    <t>山田4・5</t>
    <rPh sb="0" eb="2">
      <t>ヤマダ</t>
    </rPh>
    <phoneticPr fontId="23"/>
  </si>
  <si>
    <t>筑紫野市　計</t>
    <rPh sb="0" eb="4">
      <t>チクシノシ</t>
    </rPh>
    <rPh sb="5" eb="6">
      <t>ケイ</t>
    </rPh>
    <phoneticPr fontId="23"/>
  </si>
  <si>
    <t>雑餉隈1～3</t>
    <rPh sb="0" eb="3">
      <t>ザッショノクマ</t>
    </rPh>
    <phoneticPr fontId="23"/>
  </si>
  <si>
    <t>雑餉隈4・5</t>
    <rPh sb="0" eb="3">
      <t>ザッショノクマ</t>
    </rPh>
    <phoneticPr fontId="23"/>
  </si>
  <si>
    <t>栄町1～3</t>
    <rPh sb="0" eb="2">
      <t>サカエマチ</t>
    </rPh>
    <phoneticPr fontId="23"/>
  </si>
  <si>
    <t>仲畑1・2</t>
    <rPh sb="0" eb="2">
      <t>ナカハタ</t>
    </rPh>
    <phoneticPr fontId="23"/>
  </si>
  <si>
    <t>仲畑3</t>
    <rPh sb="0" eb="2">
      <t>ナカハタ</t>
    </rPh>
    <phoneticPr fontId="23"/>
  </si>
  <si>
    <t>仲畑4</t>
    <rPh sb="0" eb="2">
      <t>ナカハタ</t>
    </rPh>
    <phoneticPr fontId="23"/>
  </si>
  <si>
    <t>大野城市　計</t>
    <rPh sb="0" eb="4">
      <t>オオノジョウシ</t>
    </rPh>
    <rPh sb="5" eb="6">
      <t>ケイ</t>
    </rPh>
    <phoneticPr fontId="23"/>
  </si>
  <si>
    <t>春日市</t>
    <rPh sb="0" eb="3">
      <t>カスガシ</t>
    </rPh>
    <phoneticPr fontId="23"/>
  </si>
  <si>
    <t>太宰府市</t>
    <rPh sb="0" eb="4">
      <t>ダザイフシ</t>
    </rPh>
    <phoneticPr fontId="23"/>
  </si>
  <si>
    <t>大和町1・2</t>
    <rPh sb="0" eb="3">
      <t>ヤマトマチ</t>
    </rPh>
    <phoneticPr fontId="23"/>
  </si>
  <si>
    <t>小倉・伯玄・昇・星見ケ丘</t>
    <rPh sb="0" eb="2">
      <t>コクラ</t>
    </rPh>
    <rPh sb="3" eb="4">
      <t>ハク</t>
    </rPh>
    <rPh sb="4" eb="5">
      <t>ゲン</t>
    </rPh>
    <rPh sb="6" eb="7">
      <t>ノボル</t>
    </rPh>
    <rPh sb="8" eb="10">
      <t>ホシミ</t>
    </rPh>
    <rPh sb="11" eb="12">
      <t>オカ</t>
    </rPh>
    <phoneticPr fontId="23"/>
  </si>
  <si>
    <t>小倉1　伯玄町2</t>
    <rPh sb="0" eb="2">
      <t>コクラ</t>
    </rPh>
    <rPh sb="4" eb="7">
      <t>ハクゲンマチ</t>
    </rPh>
    <phoneticPr fontId="23"/>
  </si>
  <si>
    <t>大和町3・4</t>
    <rPh sb="0" eb="3">
      <t>ヤマトマチ</t>
    </rPh>
    <phoneticPr fontId="23"/>
  </si>
  <si>
    <t>小倉2・3</t>
    <rPh sb="0" eb="2">
      <t>コクラ</t>
    </rPh>
    <phoneticPr fontId="23"/>
  </si>
  <si>
    <t>大和町5</t>
    <rPh sb="0" eb="3">
      <t>ヤマトマチ</t>
    </rPh>
    <phoneticPr fontId="23"/>
  </si>
  <si>
    <t>小倉4・5</t>
    <rPh sb="0" eb="2">
      <t>コクラ</t>
    </rPh>
    <phoneticPr fontId="23"/>
  </si>
  <si>
    <t>宝町1・2</t>
    <rPh sb="0" eb="2">
      <t>タカラマチ</t>
    </rPh>
    <phoneticPr fontId="23"/>
  </si>
  <si>
    <t>小倉6・7</t>
    <rPh sb="0" eb="2">
      <t>コクラ</t>
    </rPh>
    <phoneticPr fontId="23"/>
  </si>
  <si>
    <t>宝町3・4</t>
    <rPh sb="0" eb="2">
      <t>タカラマチ</t>
    </rPh>
    <phoneticPr fontId="23"/>
  </si>
  <si>
    <t>昇町1・3</t>
    <rPh sb="0" eb="2">
      <t>ノボリマチ</t>
    </rPh>
    <phoneticPr fontId="23"/>
  </si>
  <si>
    <t>光町1・2</t>
    <rPh sb="0" eb="1">
      <t>ヒカリ</t>
    </rPh>
    <rPh sb="1" eb="2">
      <t>マチ</t>
    </rPh>
    <phoneticPr fontId="23"/>
  </si>
  <si>
    <t>昇町4・5</t>
    <rPh sb="0" eb="2">
      <t>ノボリマチ</t>
    </rPh>
    <phoneticPr fontId="23"/>
  </si>
  <si>
    <t>光町3</t>
    <rPh sb="0" eb="1">
      <t>ヒカリ</t>
    </rPh>
    <rPh sb="1" eb="2">
      <t>マチ</t>
    </rPh>
    <phoneticPr fontId="23"/>
  </si>
  <si>
    <t>昇町6・7</t>
    <rPh sb="0" eb="2">
      <t>ノボリマチ</t>
    </rPh>
    <phoneticPr fontId="23"/>
  </si>
  <si>
    <t>千歳町1</t>
    <rPh sb="0" eb="3">
      <t>チトセマチ</t>
    </rPh>
    <phoneticPr fontId="23"/>
  </si>
  <si>
    <t>小倉東1・2</t>
    <rPh sb="0" eb="2">
      <t>コクラ</t>
    </rPh>
    <rPh sb="2" eb="3">
      <t>ヒガシ</t>
    </rPh>
    <phoneticPr fontId="23"/>
  </si>
  <si>
    <t>千歳町2</t>
    <rPh sb="0" eb="3">
      <t>チトセマチ</t>
    </rPh>
    <phoneticPr fontId="23"/>
  </si>
  <si>
    <t>星見ケ丘1～3</t>
    <rPh sb="0" eb="2">
      <t>ホシミ</t>
    </rPh>
    <rPh sb="3" eb="4">
      <t>オカ</t>
    </rPh>
    <phoneticPr fontId="23"/>
  </si>
  <si>
    <t>千歳町3</t>
    <rPh sb="0" eb="3">
      <t>チトセマチ</t>
    </rPh>
    <phoneticPr fontId="23"/>
  </si>
  <si>
    <t>須玖北</t>
    <rPh sb="0" eb="3">
      <t>スグキタ</t>
    </rPh>
    <phoneticPr fontId="23"/>
  </si>
  <si>
    <t>須玖北1</t>
    <rPh sb="0" eb="3">
      <t>スグキタ</t>
    </rPh>
    <phoneticPr fontId="23"/>
  </si>
  <si>
    <t>日の出・原・春日原</t>
    <rPh sb="0" eb="1">
      <t>ヒ</t>
    </rPh>
    <rPh sb="2" eb="3">
      <t>デ</t>
    </rPh>
    <rPh sb="4" eb="5">
      <t>ハラ</t>
    </rPh>
    <rPh sb="6" eb="9">
      <t>カスガバル</t>
    </rPh>
    <phoneticPr fontId="23"/>
  </si>
  <si>
    <t>GG-11</t>
  </si>
  <si>
    <t>日の出町1・2</t>
    <rPh sb="0" eb="1">
      <t>ヒ</t>
    </rPh>
    <rPh sb="2" eb="4">
      <t>デマチ</t>
    </rPh>
    <phoneticPr fontId="23"/>
  </si>
  <si>
    <t>須玖北2</t>
    <rPh sb="0" eb="3">
      <t>スグキタ</t>
    </rPh>
    <phoneticPr fontId="23"/>
  </si>
  <si>
    <t>GG-12</t>
  </si>
  <si>
    <t>日の出町3</t>
    <rPh sb="0" eb="1">
      <t>ヒ</t>
    </rPh>
    <rPh sb="2" eb="4">
      <t>デマチ</t>
    </rPh>
    <phoneticPr fontId="23"/>
  </si>
  <si>
    <t>須玖北3</t>
    <rPh sb="0" eb="3">
      <t>スグキタ</t>
    </rPh>
    <phoneticPr fontId="23"/>
  </si>
  <si>
    <t>GG-13</t>
  </si>
  <si>
    <t>日の出町4・5</t>
    <rPh sb="0" eb="1">
      <t>ヒ</t>
    </rPh>
    <rPh sb="2" eb="4">
      <t>デマチ</t>
    </rPh>
    <phoneticPr fontId="23"/>
  </si>
  <si>
    <t>須玖北4</t>
    <rPh sb="0" eb="3">
      <t>スグキタ</t>
    </rPh>
    <phoneticPr fontId="23"/>
  </si>
  <si>
    <t>GG-14</t>
  </si>
  <si>
    <t>日の出町6・7</t>
    <rPh sb="0" eb="1">
      <t>ヒ</t>
    </rPh>
    <rPh sb="2" eb="4">
      <t>デマチ</t>
    </rPh>
    <phoneticPr fontId="23"/>
  </si>
  <si>
    <t>須玖北5</t>
    <rPh sb="0" eb="3">
      <t>スグキタ</t>
    </rPh>
    <phoneticPr fontId="23"/>
  </si>
  <si>
    <t>原町1～3</t>
    <rPh sb="0" eb="2">
      <t>ハラマチ</t>
    </rPh>
    <phoneticPr fontId="23"/>
  </si>
  <si>
    <t>須玖北6</t>
    <rPh sb="0" eb="3">
      <t>スグキタ</t>
    </rPh>
    <phoneticPr fontId="23"/>
  </si>
  <si>
    <t>春日原北町1・2</t>
    <rPh sb="0" eb="3">
      <t>カスガバル</t>
    </rPh>
    <rPh sb="3" eb="5">
      <t>キタマチ</t>
    </rPh>
    <phoneticPr fontId="23"/>
  </si>
  <si>
    <t>須玖北7</t>
    <rPh sb="0" eb="3">
      <t>スグキタ</t>
    </rPh>
    <phoneticPr fontId="23"/>
  </si>
  <si>
    <t>春日原北町3</t>
    <rPh sb="0" eb="3">
      <t>カスガバル</t>
    </rPh>
    <rPh sb="3" eb="5">
      <t>キタマチ</t>
    </rPh>
    <phoneticPr fontId="23"/>
  </si>
  <si>
    <t>須玖北8</t>
    <rPh sb="0" eb="3">
      <t>スグキタ</t>
    </rPh>
    <phoneticPr fontId="23"/>
  </si>
  <si>
    <t>春日原北町4・5</t>
    <rPh sb="0" eb="5">
      <t>カスガバルキタマチ</t>
    </rPh>
    <phoneticPr fontId="23"/>
  </si>
  <si>
    <t>須玖北9</t>
    <rPh sb="0" eb="3">
      <t>スグキタ</t>
    </rPh>
    <phoneticPr fontId="23"/>
  </si>
  <si>
    <t>春日原東町1・2</t>
    <rPh sb="0" eb="3">
      <t>カスガバル</t>
    </rPh>
    <rPh sb="3" eb="4">
      <t>ヒガシ</t>
    </rPh>
    <rPh sb="4" eb="5">
      <t>マチ</t>
    </rPh>
    <phoneticPr fontId="23"/>
  </si>
  <si>
    <t>春日原東町3・4</t>
    <rPh sb="0" eb="3">
      <t>カスガバル</t>
    </rPh>
    <rPh sb="3" eb="4">
      <t>ヒガシ</t>
    </rPh>
    <rPh sb="4" eb="5">
      <t>マチ</t>
    </rPh>
    <phoneticPr fontId="23"/>
  </si>
  <si>
    <t>春日原南町1～3</t>
    <rPh sb="0" eb="3">
      <t>カスガバル</t>
    </rPh>
    <rPh sb="3" eb="4">
      <t>ミナミ</t>
    </rPh>
    <rPh sb="4" eb="5">
      <t>マチ</t>
    </rPh>
    <phoneticPr fontId="23"/>
  </si>
  <si>
    <t>春日市　計</t>
    <rPh sb="0" eb="3">
      <t>カスガシ</t>
    </rPh>
    <rPh sb="4" eb="5">
      <t>ケイ</t>
    </rPh>
    <phoneticPr fontId="23"/>
  </si>
  <si>
    <t>春日原南町4</t>
    <rPh sb="0" eb="3">
      <t>カスガバル</t>
    </rPh>
    <rPh sb="3" eb="5">
      <t>ミナミマチ</t>
    </rPh>
    <phoneticPr fontId="23"/>
  </si>
  <si>
    <t>ちくし台・若葉台・桜ヶ丘</t>
    <rPh sb="3" eb="4">
      <t>ダイ</t>
    </rPh>
    <rPh sb="5" eb="8">
      <t>ワカバダイ</t>
    </rPh>
    <rPh sb="9" eb="12">
      <t>サクラガオカ</t>
    </rPh>
    <phoneticPr fontId="23"/>
  </si>
  <si>
    <t>ちくし台1・2</t>
    <rPh sb="3" eb="4">
      <t>ダイ</t>
    </rPh>
    <phoneticPr fontId="23"/>
  </si>
  <si>
    <t>片縄</t>
    <rPh sb="0" eb="2">
      <t>カタナワ</t>
    </rPh>
    <phoneticPr fontId="23"/>
  </si>
  <si>
    <t>片縄1</t>
    <rPh sb="0" eb="2">
      <t>カタナワ</t>
    </rPh>
    <phoneticPr fontId="23"/>
  </si>
  <si>
    <t>ちくし台3～5</t>
    <rPh sb="3" eb="4">
      <t>ダイ</t>
    </rPh>
    <phoneticPr fontId="23"/>
  </si>
  <si>
    <t>片縄2</t>
    <rPh sb="0" eb="2">
      <t>カタナワ</t>
    </rPh>
    <phoneticPr fontId="23"/>
  </si>
  <si>
    <t>若葉台西1・2</t>
    <rPh sb="0" eb="3">
      <t>ワカバダイ</t>
    </rPh>
    <rPh sb="3" eb="4">
      <t>ニシ</t>
    </rPh>
    <phoneticPr fontId="23"/>
  </si>
  <si>
    <t>片縄3・4</t>
    <rPh sb="0" eb="2">
      <t>カタナワ</t>
    </rPh>
    <phoneticPr fontId="23"/>
  </si>
  <si>
    <t>若葉台西3・4</t>
    <rPh sb="0" eb="3">
      <t>ワカバダイ</t>
    </rPh>
    <rPh sb="3" eb="4">
      <t>ニシ</t>
    </rPh>
    <phoneticPr fontId="23"/>
  </si>
  <si>
    <t>片縄5～7</t>
    <rPh sb="0" eb="2">
      <t>カタナワ</t>
    </rPh>
    <phoneticPr fontId="23"/>
  </si>
  <si>
    <t>若葉台西5～7</t>
    <rPh sb="0" eb="3">
      <t>ワカバダイ</t>
    </rPh>
    <rPh sb="3" eb="4">
      <t>ニシ</t>
    </rPh>
    <phoneticPr fontId="23"/>
  </si>
  <si>
    <t>片縄8～10</t>
    <rPh sb="0" eb="2">
      <t>カタナワ</t>
    </rPh>
    <phoneticPr fontId="23"/>
  </si>
  <si>
    <t>若葉台東1・2・5</t>
    <rPh sb="0" eb="3">
      <t>ワカバダイ</t>
    </rPh>
    <rPh sb="3" eb="4">
      <t>ヒガシ</t>
    </rPh>
    <phoneticPr fontId="23"/>
  </si>
  <si>
    <t>若葉台東3・4</t>
    <rPh sb="0" eb="3">
      <t>ワカバダイ</t>
    </rPh>
    <rPh sb="3" eb="4">
      <t>ヒガシ</t>
    </rPh>
    <phoneticPr fontId="23"/>
  </si>
  <si>
    <t>今光・中原</t>
    <rPh sb="0" eb="2">
      <t>イマミツ</t>
    </rPh>
    <rPh sb="3" eb="5">
      <t>ナカバル</t>
    </rPh>
    <phoneticPr fontId="23"/>
  </si>
  <si>
    <t>今光1・2</t>
    <rPh sb="0" eb="2">
      <t>イマミツ</t>
    </rPh>
    <phoneticPr fontId="23"/>
  </si>
  <si>
    <t>桜ヶ丘1・2</t>
    <rPh sb="0" eb="3">
      <t>サクラガオカ</t>
    </rPh>
    <phoneticPr fontId="23"/>
  </si>
  <si>
    <t>NN-07</t>
  </si>
  <si>
    <t>今光3</t>
    <rPh sb="0" eb="2">
      <t>イマミツ</t>
    </rPh>
    <phoneticPr fontId="23"/>
  </si>
  <si>
    <t>桜ヶ丘3～5</t>
    <rPh sb="0" eb="3">
      <t>サクラガオカ</t>
    </rPh>
    <phoneticPr fontId="23"/>
  </si>
  <si>
    <t>NN-08</t>
  </si>
  <si>
    <t>今光4</t>
    <rPh sb="0" eb="2">
      <t>イマミツ</t>
    </rPh>
    <phoneticPr fontId="23"/>
  </si>
  <si>
    <t>桜ヶ丘6～8</t>
    <rPh sb="0" eb="3">
      <t>サクラガオカ</t>
    </rPh>
    <phoneticPr fontId="23"/>
  </si>
  <si>
    <t>NN-09</t>
  </si>
  <si>
    <t>今光5</t>
    <rPh sb="0" eb="2">
      <t>イマミツ</t>
    </rPh>
    <phoneticPr fontId="23"/>
  </si>
  <si>
    <t>NN-10</t>
  </si>
  <si>
    <t>今光6～8</t>
    <rPh sb="0" eb="2">
      <t>イマミツ</t>
    </rPh>
    <phoneticPr fontId="23"/>
  </si>
  <si>
    <t>春日公園・紅葉ヶ丘西・松ヶ丘・大谷</t>
    <rPh sb="0" eb="2">
      <t>カスガ</t>
    </rPh>
    <rPh sb="2" eb="4">
      <t>コウエン</t>
    </rPh>
    <rPh sb="5" eb="9">
      <t>モミジガオカ</t>
    </rPh>
    <rPh sb="9" eb="10">
      <t>ニシ</t>
    </rPh>
    <rPh sb="11" eb="14">
      <t>マツガオカ</t>
    </rPh>
    <rPh sb="15" eb="17">
      <t>オオタニ</t>
    </rPh>
    <phoneticPr fontId="23"/>
  </si>
  <si>
    <t>春日公園1</t>
    <rPh sb="0" eb="2">
      <t>カスガ</t>
    </rPh>
    <rPh sb="2" eb="4">
      <t>コウエン</t>
    </rPh>
    <phoneticPr fontId="23"/>
  </si>
  <si>
    <t>NN-11</t>
  </si>
  <si>
    <t>中原1</t>
    <rPh sb="0" eb="2">
      <t>ナカバル</t>
    </rPh>
    <phoneticPr fontId="23"/>
  </si>
  <si>
    <t>春日公園2～4</t>
    <rPh sb="0" eb="2">
      <t>カスガ</t>
    </rPh>
    <rPh sb="2" eb="4">
      <t>コウエン</t>
    </rPh>
    <phoneticPr fontId="23"/>
  </si>
  <si>
    <t>NN-12</t>
  </si>
  <si>
    <t>中原2</t>
    <rPh sb="0" eb="2">
      <t>ナカバル</t>
    </rPh>
    <phoneticPr fontId="23"/>
  </si>
  <si>
    <t>春日公園7・8</t>
    <rPh sb="0" eb="2">
      <t>カスガ</t>
    </rPh>
    <rPh sb="2" eb="4">
      <t>コウエン</t>
    </rPh>
    <phoneticPr fontId="23"/>
  </si>
  <si>
    <t>NN-13</t>
  </si>
  <si>
    <t>中原3</t>
    <rPh sb="0" eb="2">
      <t>ナカバル</t>
    </rPh>
    <phoneticPr fontId="23"/>
  </si>
  <si>
    <t>紅葉ヶ丘西1・2・7</t>
    <rPh sb="0" eb="4">
      <t>モミジガオカ</t>
    </rPh>
    <rPh sb="4" eb="5">
      <t>ニシ</t>
    </rPh>
    <phoneticPr fontId="23"/>
  </si>
  <si>
    <t>NN-14</t>
  </si>
  <si>
    <t>中原4</t>
    <rPh sb="0" eb="2">
      <t>ナカバル</t>
    </rPh>
    <phoneticPr fontId="23"/>
  </si>
  <si>
    <t>紅葉ヶ丘西3～6</t>
    <rPh sb="0" eb="4">
      <t>モミジガオカ</t>
    </rPh>
    <rPh sb="4" eb="5">
      <t>ニシ</t>
    </rPh>
    <phoneticPr fontId="23"/>
  </si>
  <si>
    <t>中原5・6</t>
    <rPh sb="0" eb="2">
      <t>ナカバル</t>
    </rPh>
    <phoneticPr fontId="23"/>
  </si>
  <si>
    <t>松ヶ丘1～3</t>
    <rPh sb="0" eb="3">
      <t>マツガオカ</t>
    </rPh>
    <phoneticPr fontId="23"/>
  </si>
  <si>
    <t>松ヶ丘4～6</t>
    <rPh sb="0" eb="3">
      <t>マツガオカ</t>
    </rPh>
    <phoneticPr fontId="23"/>
  </si>
  <si>
    <t>那珂川町　計</t>
    <rPh sb="0" eb="4">
      <t>ナカガワマチ</t>
    </rPh>
    <rPh sb="5" eb="6">
      <t>ケイ</t>
    </rPh>
    <phoneticPr fontId="23"/>
  </si>
  <si>
    <t>大谷3・4</t>
    <rPh sb="0" eb="2">
      <t>オオタニ</t>
    </rPh>
    <phoneticPr fontId="23"/>
  </si>
  <si>
    <t>大谷7～9</t>
    <rPh sb="0" eb="2">
      <t>オオタニ</t>
    </rPh>
    <phoneticPr fontId="23"/>
  </si>
  <si>
    <t>青葉台・都府楼南・通古賀</t>
    <rPh sb="0" eb="3">
      <t>アオバダイ</t>
    </rPh>
    <rPh sb="4" eb="8">
      <t>トフロウミナミ</t>
    </rPh>
    <rPh sb="9" eb="10">
      <t>トオリ</t>
    </rPh>
    <rPh sb="10" eb="12">
      <t>コガ</t>
    </rPh>
    <phoneticPr fontId="23"/>
  </si>
  <si>
    <t>青葉台1・2</t>
    <rPh sb="0" eb="3">
      <t>アオバダイ</t>
    </rPh>
    <phoneticPr fontId="23"/>
  </si>
  <si>
    <t>春日・弥生・紅葉ヶ丘東</t>
    <rPh sb="0" eb="2">
      <t>カスガ</t>
    </rPh>
    <rPh sb="3" eb="5">
      <t>ヤヨイ</t>
    </rPh>
    <rPh sb="6" eb="10">
      <t>モミジガオカ</t>
    </rPh>
    <rPh sb="10" eb="11">
      <t>ヒガシ</t>
    </rPh>
    <phoneticPr fontId="23"/>
  </si>
  <si>
    <t>春日1・2</t>
    <rPh sb="0" eb="2">
      <t>カスガ</t>
    </rPh>
    <phoneticPr fontId="23"/>
  </si>
  <si>
    <t>青葉台3</t>
    <rPh sb="0" eb="3">
      <t>アオバダイ</t>
    </rPh>
    <phoneticPr fontId="23"/>
  </si>
  <si>
    <t>春日3・4</t>
    <rPh sb="0" eb="2">
      <t>カスガ</t>
    </rPh>
    <phoneticPr fontId="23"/>
  </si>
  <si>
    <t>青葉台4</t>
    <rPh sb="0" eb="3">
      <t>アオバダイ</t>
    </rPh>
    <phoneticPr fontId="23"/>
  </si>
  <si>
    <t>春日6～8</t>
    <rPh sb="0" eb="2">
      <t>カスガ</t>
    </rPh>
    <phoneticPr fontId="23"/>
  </si>
  <si>
    <t>都府楼南1</t>
    <rPh sb="0" eb="4">
      <t>トフロウミナミ</t>
    </rPh>
    <phoneticPr fontId="23"/>
  </si>
  <si>
    <t>春日9・10</t>
    <rPh sb="0" eb="2">
      <t>カスガ</t>
    </rPh>
    <phoneticPr fontId="23"/>
  </si>
  <si>
    <t>通古賀1・2</t>
    <rPh sb="0" eb="1">
      <t>トオリ</t>
    </rPh>
    <rPh sb="1" eb="3">
      <t>コガ</t>
    </rPh>
    <phoneticPr fontId="23"/>
  </si>
  <si>
    <t>弥生1・2</t>
    <rPh sb="0" eb="2">
      <t>ヤヨイ</t>
    </rPh>
    <phoneticPr fontId="23"/>
  </si>
  <si>
    <t>通古賀3</t>
    <rPh sb="0" eb="1">
      <t>トオリ</t>
    </rPh>
    <rPh sb="1" eb="3">
      <t>コガ</t>
    </rPh>
    <phoneticPr fontId="23"/>
  </si>
  <si>
    <t>弥生3・4</t>
    <rPh sb="0" eb="2">
      <t>ヤヨイ</t>
    </rPh>
    <phoneticPr fontId="23"/>
  </si>
  <si>
    <t>弥生5～7</t>
    <rPh sb="0" eb="2">
      <t>ヤヨイ</t>
    </rPh>
    <phoneticPr fontId="23"/>
  </si>
  <si>
    <t>大佐野・向佐野</t>
    <rPh sb="0" eb="3">
      <t>オオザノ</t>
    </rPh>
    <rPh sb="4" eb="5">
      <t>ムカイ</t>
    </rPh>
    <rPh sb="5" eb="7">
      <t>サノ</t>
    </rPh>
    <phoneticPr fontId="23"/>
  </si>
  <si>
    <t>大佐野3・5</t>
    <rPh sb="0" eb="3">
      <t>オオザノ</t>
    </rPh>
    <phoneticPr fontId="23"/>
  </si>
  <si>
    <t>紅葉ヶ丘東1～3</t>
    <rPh sb="0" eb="4">
      <t>モミジガオカ</t>
    </rPh>
    <rPh sb="4" eb="5">
      <t>ヒガシ</t>
    </rPh>
    <phoneticPr fontId="23"/>
  </si>
  <si>
    <t>大佐野4</t>
    <rPh sb="0" eb="3">
      <t>オオザノ</t>
    </rPh>
    <phoneticPr fontId="23"/>
  </si>
  <si>
    <t>紅葉ヶ丘東5・6</t>
    <rPh sb="0" eb="4">
      <t>モミジガオカ</t>
    </rPh>
    <rPh sb="4" eb="5">
      <t>ヒガシ</t>
    </rPh>
    <phoneticPr fontId="23"/>
  </si>
  <si>
    <t>大佐野6</t>
    <rPh sb="0" eb="3">
      <t>オオザノ</t>
    </rPh>
    <phoneticPr fontId="23"/>
  </si>
  <si>
    <t>紅葉ヶ丘東7・8</t>
    <rPh sb="0" eb="4">
      <t>モミジガオカ</t>
    </rPh>
    <rPh sb="4" eb="5">
      <t>ヒガシ</t>
    </rPh>
    <phoneticPr fontId="23"/>
  </si>
  <si>
    <t>向佐野1・2</t>
    <rPh sb="0" eb="1">
      <t>ムカイ</t>
    </rPh>
    <rPh sb="1" eb="3">
      <t>サノ</t>
    </rPh>
    <phoneticPr fontId="23"/>
  </si>
  <si>
    <t>紅葉ヶ丘東9・10</t>
    <rPh sb="0" eb="4">
      <t>モミジガオカ</t>
    </rPh>
    <rPh sb="4" eb="5">
      <t>ヒガシ</t>
    </rPh>
    <phoneticPr fontId="23"/>
  </si>
  <si>
    <t>向佐野3</t>
    <rPh sb="0" eb="1">
      <t>ムカイ</t>
    </rPh>
    <rPh sb="1" eb="3">
      <t>サノ</t>
    </rPh>
    <phoneticPr fontId="23"/>
  </si>
  <si>
    <t>向佐野4</t>
    <rPh sb="0" eb="1">
      <t>ムカイ</t>
    </rPh>
    <rPh sb="1" eb="3">
      <t>サノ</t>
    </rPh>
    <phoneticPr fontId="23"/>
  </si>
  <si>
    <t>太宰府市　計</t>
    <rPh sb="0" eb="4">
      <t>ダザイフシ</t>
    </rPh>
    <rPh sb="5" eb="6">
      <t>ケイ</t>
    </rPh>
    <phoneticPr fontId="23"/>
  </si>
  <si>
    <t>01～07</t>
    <phoneticPr fontId="20"/>
  </si>
  <si>
    <t>旭ヶ丘・上大利・南大利</t>
    <rPh sb="0" eb="3">
      <t>アサヒガオカ</t>
    </rPh>
    <rPh sb="4" eb="5">
      <t>カミ</t>
    </rPh>
    <rPh sb="5" eb="7">
      <t>ダイリ</t>
    </rPh>
    <rPh sb="8" eb="9">
      <t>ミナミ</t>
    </rPh>
    <rPh sb="9" eb="11">
      <t>ダイリ</t>
    </rPh>
    <phoneticPr fontId="20"/>
  </si>
  <si>
    <t>08～18</t>
    <phoneticPr fontId="20"/>
  </si>
  <si>
    <t>下大利・中央・東大利</t>
    <rPh sb="0" eb="1">
      <t>シモ</t>
    </rPh>
    <rPh sb="1" eb="3">
      <t>ダイリ</t>
    </rPh>
    <rPh sb="4" eb="6">
      <t>チュウオウ</t>
    </rPh>
    <rPh sb="7" eb="8">
      <t>ヒガシ</t>
    </rPh>
    <rPh sb="8" eb="10">
      <t>ダイリ</t>
    </rPh>
    <phoneticPr fontId="20"/>
  </si>
  <si>
    <t>19～27</t>
    <phoneticPr fontId="20"/>
  </si>
  <si>
    <t>28～36</t>
    <phoneticPr fontId="20"/>
  </si>
  <si>
    <t>37～46</t>
    <phoneticPr fontId="20"/>
  </si>
  <si>
    <t>白木原・下大利団地・瓦田</t>
    <rPh sb="0" eb="3">
      <t>シラキバル</t>
    </rPh>
    <rPh sb="4" eb="5">
      <t>シモ</t>
    </rPh>
    <rPh sb="5" eb="7">
      <t>ダイリ</t>
    </rPh>
    <rPh sb="7" eb="9">
      <t>ダンチ</t>
    </rPh>
    <rPh sb="10" eb="12">
      <t>カワラダ</t>
    </rPh>
    <phoneticPr fontId="20"/>
  </si>
  <si>
    <t>曙・瑞穂・筒井・錦町</t>
    <rPh sb="0" eb="1">
      <t>アケボノ</t>
    </rPh>
    <rPh sb="2" eb="4">
      <t>ミズホ</t>
    </rPh>
    <rPh sb="5" eb="7">
      <t>ツツイ</t>
    </rPh>
    <rPh sb="8" eb="9">
      <t>ニシキ</t>
    </rPh>
    <rPh sb="9" eb="10">
      <t>マチ</t>
    </rPh>
    <phoneticPr fontId="20"/>
  </si>
  <si>
    <t>山田・雑餉隈・栄町・中畑</t>
    <rPh sb="0" eb="2">
      <t>ヤマダ</t>
    </rPh>
    <rPh sb="3" eb="6">
      <t>ザッショノクマ</t>
    </rPh>
    <rPh sb="7" eb="8">
      <t>サカエ</t>
    </rPh>
    <rPh sb="8" eb="9">
      <t>マチ</t>
    </rPh>
    <rPh sb="10" eb="12">
      <t>ナカハタ</t>
    </rPh>
    <phoneticPr fontId="20"/>
  </si>
  <si>
    <t>01～09</t>
    <phoneticPr fontId="20"/>
  </si>
  <si>
    <t>10～19</t>
    <phoneticPr fontId="20"/>
  </si>
  <si>
    <t>20～27</t>
    <phoneticPr fontId="20"/>
  </si>
  <si>
    <t>28～38</t>
    <phoneticPr fontId="20"/>
  </si>
  <si>
    <t>美しが丘・光が丘</t>
    <rPh sb="0" eb="1">
      <t>ウツク</t>
    </rPh>
    <rPh sb="3" eb="4">
      <t>オカ</t>
    </rPh>
    <rPh sb="5" eb="6">
      <t>ヒカリ</t>
    </rPh>
    <rPh sb="7" eb="8">
      <t>オカ</t>
    </rPh>
    <phoneticPr fontId="20"/>
  </si>
  <si>
    <t>二日市北・南</t>
    <rPh sb="0" eb="3">
      <t>フツカイチ</t>
    </rPh>
    <rPh sb="3" eb="4">
      <t>キタ</t>
    </rPh>
    <rPh sb="5" eb="6">
      <t>ミナミ</t>
    </rPh>
    <phoneticPr fontId="20"/>
  </si>
  <si>
    <t>紫・湯町</t>
    <rPh sb="0" eb="1">
      <t>ムラサキ</t>
    </rPh>
    <rPh sb="2" eb="4">
      <t>ユマチ</t>
    </rPh>
    <phoneticPr fontId="20"/>
  </si>
  <si>
    <t>杉塚・二日市西・中央</t>
    <rPh sb="0" eb="1">
      <t>スギ</t>
    </rPh>
    <rPh sb="1" eb="2">
      <t>ツカ</t>
    </rPh>
    <rPh sb="3" eb="6">
      <t>フツカイチ</t>
    </rPh>
    <rPh sb="6" eb="7">
      <t>ニシ</t>
    </rPh>
    <rPh sb="8" eb="10">
      <t>チュウオウ</t>
    </rPh>
    <phoneticPr fontId="20"/>
  </si>
  <si>
    <t>01～10</t>
    <phoneticPr fontId="20"/>
  </si>
  <si>
    <t>11～22</t>
    <phoneticPr fontId="20"/>
  </si>
  <si>
    <t>23～32</t>
    <phoneticPr fontId="20"/>
  </si>
  <si>
    <t>33～42</t>
    <phoneticPr fontId="20"/>
  </si>
  <si>
    <t>43～53</t>
    <phoneticPr fontId="20"/>
  </si>
  <si>
    <t>54～62</t>
    <phoneticPr fontId="20"/>
  </si>
  <si>
    <t>63～71</t>
    <phoneticPr fontId="20"/>
  </si>
  <si>
    <t>大和・宝・光・千歳</t>
    <rPh sb="0" eb="2">
      <t>ヤマト</t>
    </rPh>
    <rPh sb="3" eb="4">
      <t>タカラ</t>
    </rPh>
    <rPh sb="5" eb="6">
      <t>ヒカリ</t>
    </rPh>
    <rPh sb="7" eb="9">
      <t>チトセ</t>
    </rPh>
    <phoneticPr fontId="23"/>
  </si>
  <si>
    <t>日の出・原・春日原</t>
    <rPh sb="0" eb="1">
      <t>ヒ</t>
    </rPh>
    <rPh sb="2" eb="3">
      <t>デ</t>
    </rPh>
    <rPh sb="4" eb="5">
      <t>ハラ</t>
    </rPh>
    <rPh sb="6" eb="9">
      <t>カスガバル</t>
    </rPh>
    <phoneticPr fontId="20"/>
  </si>
  <si>
    <t>ちくし台・若葉台・桜ヶ丘</t>
    <rPh sb="3" eb="4">
      <t>ダイ</t>
    </rPh>
    <rPh sb="5" eb="8">
      <t>ワカバダイ</t>
    </rPh>
    <rPh sb="9" eb="12">
      <t>サクラガオカ</t>
    </rPh>
    <phoneticPr fontId="20"/>
  </si>
  <si>
    <t>春日公園・紅葉ケ丘西・松ケ丘・大谷</t>
    <rPh sb="0" eb="2">
      <t>カスガ</t>
    </rPh>
    <rPh sb="2" eb="4">
      <t>コウエン</t>
    </rPh>
    <rPh sb="5" eb="7">
      <t>コウヨウ</t>
    </rPh>
    <rPh sb="8" eb="9">
      <t>オカ</t>
    </rPh>
    <rPh sb="9" eb="10">
      <t>ニシ</t>
    </rPh>
    <rPh sb="11" eb="12">
      <t>マツ</t>
    </rPh>
    <rPh sb="13" eb="14">
      <t>オカ</t>
    </rPh>
    <rPh sb="15" eb="17">
      <t>オオタニ</t>
    </rPh>
    <phoneticPr fontId="20"/>
  </si>
  <si>
    <t>春日・弥生・紅葉ケ丘東・</t>
    <rPh sb="0" eb="2">
      <t>カスガ</t>
    </rPh>
    <rPh sb="3" eb="5">
      <t>ヤヨイ</t>
    </rPh>
    <rPh sb="6" eb="8">
      <t>コウヨウ</t>
    </rPh>
    <rPh sb="9" eb="10">
      <t>オカ</t>
    </rPh>
    <rPh sb="10" eb="11">
      <t>ヒガシ</t>
    </rPh>
    <phoneticPr fontId="20"/>
  </si>
  <si>
    <t>小倉・伯玄・昇・星見ケ丘</t>
    <rPh sb="0" eb="2">
      <t>コクラ</t>
    </rPh>
    <rPh sb="3" eb="4">
      <t>ハク</t>
    </rPh>
    <rPh sb="4" eb="5">
      <t>ゲン</t>
    </rPh>
    <rPh sb="6" eb="7">
      <t>ノボル</t>
    </rPh>
    <rPh sb="8" eb="10">
      <t>ホシミ</t>
    </rPh>
    <rPh sb="11" eb="12">
      <t>オカ</t>
    </rPh>
    <phoneticPr fontId="20"/>
  </si>
  <si>
    <t>須玖北</t>
    <rPh sb="0" eb="1">
      <t>ス</t>
    </rPh>
    <rPh sb="1" eb="2">
      <t>ク</t>
    </rPh>
    <rPh sb="2" eb="3">
      <t>キタ</t>
    </rPh>
    <phoneticPr fontId="20"/>
  </si>
  <si>
    <t>青葉台・都府楼南・通古賀</t>
    <rPh sb="0" eb="3">
      <t>アオバダイ</t>
    </rPh>
    <rPh sb="4" eb="5">
      <t>ト</t>
    </rPh>
    <rPh sb="5" eb="6">
      <t>フ</t>
    </rPh>
    <rPh sb="6" eb="7">
      <t>ロウ</t>
    </rPh>
    <rPh sb="7" eb="8">
      <t>ミナミ</t>
    </rPh>
    <rPh sb="9" eb="10">
      <t>ツウ</t>
    </rPh>
    <rPh sb="10" eb="12">
      <t>コガ</t>
    </rPh>
    <phoneticPr fontId="20"/>
  </si>
  <si>
    <t>大佐野・向佐野</t>
    <rPh sb="0" eb="2">
      <t>オオサ</t>
    </rPh>
    <rPh sb="2" eb="3">
      <t>ノ</t>
    </rPh>
    <rPh sb="4" eb="7">
      <t>ムカイザノ</t>
    </rPh>
    <phoneticPr fontId="20"/>
  </si>
  <si>
    <t>太宰府市　　　（31.446）　　　　　　DD</t>
    <rPh sb="0" eb="3">
      <t>ダザイフ</t>
    </rPh>
    <rPh sb="3" eb="4">
      <t>シ</t>
    </rPh>
    <phoneticPr fontId="20"/>
  </si>
  <si>
    <t>春日市　　　（48.641）　　　　　　GG</t>
    <rPh sb="0" eb="2">
      <t>カスガ</t>
    </rPh>
    <rPh sb="2" eb="3">
      <t>シ</t>
    </rPh>
    <phoneticPr fontId="20"/>
  </si>
  <si>
    <t>筑紫野市　　　（44.549）　　　　　　TT</t>
    <rPh sb="0" eb="3">
      <t>チクシノ</t>
    </rPh>
    <rPh sb="3" eb="4">
      <t>シ</t>
    </rPh>
    <phoneticPr fontId="20"/>
  </si>
  <si>
    <t>大野城市　　　（43.637）　　　　　　JJ</t>
    <rPh sb="0" eb="4">
      <t>オオノジョウシ</t>
    </rPh>
    <phoneticPr fontId="20"/>
  </si>
  <si>
    <t>01～06</t>
    <phoneticPr fontId="20"/>
  </si>
  <si>
    <t>07～12</t>
    <phoneticPr fontId="20"/>
  </si>
  <si>
    <t>01～05</t>
    <phoneticPr fontId="20"/>
  </si>
  <si>
    <t>06～15</t>
    <phoneticPr fontId="20"/>
  </si>
  <si>
    <t>片縄</t>
    <rPh sb="0" eb="1">
      <t>カタ</t>
    </rPh>
    <rPh sb="1" eb="2">
      <t>ナワ</t>
    </rPh>
    <phoneticPr fontId="20"/>
  </si>
  <si>
    <t>今光・中原</t>
    <rPh sb="0" eb="1">
      <t>イマ</t>
    </rPh>
    <rPh sb="1" eb="2">
      <t>ミツ</t>
    </rPh>
    <rPh sb="3" eb="5">
      <t>ナカハラ</t>
    </rPh>
    <phoneticPr fontId="20"/>
  </si>
  <si>
    <t>春日市</t>
    <rPh sb="0" eb="2">
      <t>カスガ</t>
    </rPh>
    <rPh sb="2" eb="3">
      <t>シ</t>
    </rPh>
    <phoneticPr fontId="23"/>
  </si>
  <si>
    <t>総合計　①＋②＋③</t>
    <rPh sb="0" eb="2">
      <t>ソウゴウ</t>
    </rPh>
    <rPh sb="2" eb="3">
      <t>ケイ</t>
    </rPh>
    <phoneticPr fontId="23"/>
  </si>
  <si>
    <t>太宰府市</t>
    <rPh sb="0" eb="3">
      <t>ダザイフ</t>
    </rPh>
    <rPh sb="3" eb="4">
      <t>シ</t>
    </rPh>
    <phoneticPr fontId="23"/>
  </si>
  <si>
    <t>計　③</t>
    <rPh sb="0" eb="1">
      <t>ケイ</t>
    </rPh>
    <phoneticPr fontId="23"/>
  </si>
  <si>
    <t>大野城・春日市・筑紫野市・太宰府市・那珂川町</t>
    <rPh sb="0" eb="3">
      <t>オオノジョウ</t>
    </rPh>
    <rPh sb="4" eb="6">
      <t>カスガ</t>
    </rPh>
    <rPh sb="6" eb="7">
      <t>シ</t>
    </rPh>
    <rPh sb="8" eb="12">
      <t>チクシノシ</t>
    </rPh>
    <rPh sb="13" eb="16">
      <t>ダザイフ</t>
    </rPh>
    <rPh sb="16" eb="17">
      <t>シ</t>
    </rPh>
    <rPh sb="18" eb="21">
      <t>ナカガワ</t>
    </rPh>
    <rPh sb="21" eb="22">
      <t>マチ</t>
    </rPh>
    <phoneticPr fontId="20"/>
  </si>
  <si>
    <t>大谷1・2・5</t>
    <rPh sb="0" eb="2">
      <t>オオタニ</t>
    </rPh>
    <phoneticPr fontId="23"/>
  </si>
  <si>
    <t>美野島</t>
    <rPh sb="0" eb="3">
      <t>ミノシマ</t>
    </rPh>
    <phoneticPr fontId="20"/>
  </si>
  <si>
    <t>高美台・和白東</t>
    <rPh sb="0" eb="3">
      <t>タカミダイ</t>
    </rPh>
    <rPh sb="4" eb="6">
      <t>ワジロ</t>
    </rPh>
    <rPh sb="6" eb="7">
      <t>ヒガシ</t>
    </rPh>
    <phoneticPr fontId="20"/>
  </si>
  <si>
    <t>七隈</t>
    <rPh sb="0" eb="2">
      <t>ナナクマ</t>
    </rPh>
    <phoneticPr fontId="23"/>
  </si>
  <si>
    <t>早良区 計</t>
    <rPh sb="0" eb="2">
      <t>サワラ</t>
    </rPh>
    <rPh sb="2" eb="3">
      <t>ク</t>
    </rPh>
    <rPh sb="3" eb="4">
      <t>ヒガシク</t>
    </rPh>
    <rPh sb="4" eb="5">
      <t>ケイ</t>
    </rPh>
    <phoneticPr fontId="20"/>
  </si>
  <si>
    <t>賀茂・干隈</t>
    <rPh sb="0" eb="2">
      <t>カモ</t>
    </rPh>
    <rPh sb="3" eb="5">
      <t>ホシクマ</t>
    </rPh>
    <phoneticPr fontId="23"/>
  </si>
  <si>
    <t>田島・茶山</t>
    <rPh sb="0" eb="2">
      <t>タジマ</t>
    </rPh>
    <rPh sb="3" eb="5">
      <t>チャヤマ</t>
    </rPh>
    <phoneticPr fontId="23"/>
  </si>
  <si>
    <t>博多区　　（124.266）</t>
    <rPh sb="0" eb="3">
      <t>ハカタク</t>
    </rPh>
    <phoneticPr fontId="23"/>
  </si>
  <si>
    <t>中央区　　　　（106.966）</t>
    <rPh sb="0" eb="3">
      <t>チュウオウク</t>
    </rPh>
    <phoneticPr fontId="23"/>
  </si>
  <si>
    <t>JJ-48</t>
  </si>
  <si>
    <t>JJ-49</t>
  </si>
  <si>
    <t>JJ-50</t>
  </si>
  <si>
    <t>JJ-51</t>
  </si>
  <si>
    <t>JJ-52</t>
  </si>
  <si>
    <t>JJ-53</t>
  </si>
  <si>
    <t>JJ-55</t>
  </si>
  <si>
    <t>JJ-56</t>
  </si>
  <si>
    <t>JJ-57</t>
  </si>
  <si>
    <t>JJ-58</t>
  </si>
  <si>
    <t>JJ-59</t>
  </si>
  <si>
    <t>JJ-60</t>
  </si>
  <si>
    <t>JJ-61</t>
  </si>
  <si>
    <t>若草1</t>
    <rPh sb="0" eb="2">
      <t>ワカクサ</t>
    </rPh>
    <phoneticPr fontId="23"/>
  </si>
  <si>
    <t>若草2</t>
    <rPh sb="0" eb="2">
      <t>ワカクサ</t>
    </rPh>
    <phoneticPr fontId="23"/>
  </si>
  <si>
    <t>若草3・4</t>
    <rPh sb="0" eb="2">
      <t>ワカクサ</t>
    </rPh>
    <phoneticPr fontId="23"/>
  </si>
  <si>
    <t>月の浦1</t>
    <rPh sb="0" eb="1">
      <t>ツキ</t>
    </rPh>
    <rPh sb="2" eb="3">
      <t>ウラ</t>
    </rPh>
    <phoneticPr fontId="23"/>
  </si>
  <si>
    <t>月の浦2</t>
    <rPh sb="0" eb="1">
      <t>ツキ</t>
    </rPh>
    <rPh sb="2" eb="3">
      <t>ウラ</t>
    </rPh>
    <phoneticPr fontId="23"/>
  </si>
  <si>
    <t>月の浦3</t>
    <rPh sb="0" eb="1">
      <t>ツキ</t>
    </rPh>
    <rPh sb="2" eb="3">
      <t>ウラ</t>
    </rPh>
    <phoneticPr fontId="23"/>
  </si>
  <si>
    <t>月の浦4・5</t>
    <rPh sb="0" eb="1">
      <t>ツキ</t>
    </rPh>
    <rPh sb="2" eb="3">
      <t>ウラ</t>
    </rPh>
    <phoneticPr fontId="23"/>
  </si>
  <si>
    <t>若草・月の浦</t>
    <rPh sb="0" eb="2">
      <t>ワカクサ</t>
    </rPh>
    <rPh sb="3" eb="4">
      <t>ツキ</t>
    </rPh>
    <rPh sb="5" eb="6">
      <t>ウラ</t>
    </rPh>
    <phoneticPr fontId="23"/>
  </si>
  <si>
    <t>南ヶ丘・紫台</t>
    <rPh sb="0" eb="3">
      <t>ミナミガオカ</t>
    </rPh>
    <rPh sb="4" eb="5">
      <t>ムラサキ</t>
    </rPh>
    <rPh sb="5" eb="6">
      <t>ダイ</t>
    </rPh>
    <phoneticPr fontId="23"/>
  </si>
  <si>
    <t>南ヶ丘1</t>
    <rPh sb="0" eb="3">
      <t>ミナミガオカ</t>
    </rPh>
    <phoneticPr fontId="23"/>
  </si>
  <si>
    <t>南ヶ丘2</t>
    <rPh sb="0" eb="3">
      <t>ミナミガオカ</t>
    </rPh>
    <phoneticPr fontId="23"/>
  </si>
  <si>
    <t>南ヶ丘3</t>
    <rPh sb="0" eb="3">
      <t>ミナミガオカ</t>
    </rPh>
    <phoneticPr fontId="23"/>
  </si>
  <si>
    <t>南ヶ丘4</t>
    <rPh sb="0" eb="3">
      <t>ミナミガオカ</t>
    </rPh>
    <phoneticPr fontId="23"/>
  </si>
  <si>
    <t>南ヶ丘5</t>
    <rPh sb="0" eb="3">
      <t>ミナミガオカ</t>
    </rPh>
    <phoneticPr fontId="23"/>
  </si>
  <si>
    <t>南ヶ丘6</t>
    <rPh sb="0" eb="3">
      <t>ミナミガオカ</t>
    </rPh>
    <phoneticPr fontId="23"/>
  </si>
  <si>
    <t>南ヶ丘7</t>
    <rPh sb="0" eb="3">
      <t>ミナミガオカ</t>
    </rPh>
    <phoneticPr fontId="23"/>
  </si>
  <si>
    <t>紫台</t>
    <rPh sb="0" eb="1">
      <t>ムラサキ</t>
    </rPh>
    <rPh sb="1" eb="2">
      <t>ダイ</t>
    </rPh>
    <phoneticPr fontId="23"/>
  </si>
  <si>
    <t>TT-40</t>
  </si>
  <si>
    <t>TT-41</t>
  </si>
  <si>
    <t>TT-42</t>
  </si>
  <si>
    <t>TT-43</t>
  </si>
  <si>
    <t>TT-44</t>
  </si>
  <si>
    <t>TT-45</t>
  </si>
  <si>
    <t>TT-46</t>
  </si>
  <si>
    <t>TT-47</t>
  </si>
  <si>
    <t>筑紫駅前通り1</t>
    <rPh sb="0" eb="2">
      <t>チクシ</t>
    </rPh>
    <rPh sb="2" eb="4">
      <t>エキマエ</t>
    </rPh>
    <rPh sb="4" eb="5">
      <t>トオ</t>
    </rPh>
    <phoneticPr fontId="23"/>
  </si>
  <si>
    <t>筑紫駅前通り2</t>
    <rPh sb="0" eb="2">
      <t>チクシ</t>
    </rPh>
    <rPh sb="2" eb="4">
      <t>エキマエ</t>
    </rPh>
    <rPh sb="4" eb="5">
      <t>トオ</t>
    </rPh>
    <phoneticPr fontId="23"/>
  </si>
  <si>
    <t>筑紫野市</t>
    <rPh sb="0" eb="2">
      <t>チクシ</t>
    </rPh>
    <rPh sb="2" eb="3">
      <t>ノ</t>
    </rPh>
    <rPh sb="3" eb="4">
      <t>シ</t>
    </rPh>
    <phoneticPr fontId="23"/>
  </si>
  <si>
    <t>大土居1～3</t>
    <rPh sb="0" eb="1">
      <t>オオ</t>
    </rPh>
    <rPh sb="1" eb="3">
      <t>ドイ</t>
    </rPh>
    <phoneticPr fontId="23"/>
  </si>
  <si>
    <t>惣利1・2</t>
    <rPh sb="0" eb="2">
      <t>ソウリ</t>
    </rPh>
    <phoneticPr fontId="23"/>
  </si>
  <si>
    <t>惣利3～6</t>
    <rPh sb="0" eb="2">
      <t>ソウリ</t>
    </rPh>
    <phoneticPr fontId="23"/>
  </si>
  <si>
    <t>平田台1～3</t>
    <rPh sb="0" eb="2">
      <t>ヒラタ</t>
    </rPh>
    <rPh sb="2" eb="3">
      <t>ダイ</t>
    </rPh>
    <phoneticPr fontId="23"/>
  </si>
  <si>
    <t>平田台4～6</t>
    <rPh sb="0" eb="2">
      <t>ヒラタ</t>
    </rPh>
    <rPh sb="2" eb="3">
      <t>ダイ</t>
    </rPh>
    <phoneticPr fontId="23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</si>
  <si>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</si>
  <si>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</si>
  <si>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</si>
  <si>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</si>
  <si>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</si>
  <si>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</si>
  <si>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</si>
  <si>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</si>
  <si>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</si>
  <si>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</si>
  <si>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JJ-01</t>
    <phoneticPr fontId="23"/>
  </si>
  <si>
    <t>JJ-47</t>
    <phoneticPr fontId="23"/>
  </si>
  <si>
    <t>JJ-02</t>
    <phoneticPr fontId="23"/>
  </si>
  <si>
    <t>JJ-03</t>
    <phoneticPr fontId="23"/>
  </si>
  <si>
    <t>JJ-04</t>
    <phoneticPr fontId="23"/>
  </si>
  <si>
    <t>JJ-05</t>
    <phoneticPr fontId="23"/>
  </si>
  <si>
    <t>JJ-06</t>
    <phoneticPr fontId="23"/>
  </si>
  <si>
    <t>JJ-07</t>
    <phoneticPr fontId="23"/>
  </si>
  <si>
    <t>JJ-08</t>
    <phoneticPr fontId="23"/>
  </si>
  <si>
    <t>JJ-54</t>
    <phoneticPr fontId="23"/>
  </si>
  <si>
    <t>JJ-09</t>
    <phoneticPr fontId="23"/>
  </si>
  <si>
    <t>JJ-10</t>
    <phoneticPr fontId="23"/>
  </si>
  <si>
    <t>JJ-11</t>
    <phoneticPr fontId="23"/>
  </si>
  <si>
    <t>JJ-12</t>
    <phoneticPr fontId="23"/>
  </si>
  <si>
    <t>JJ-13</t>
    <phoneticPr fontId="23"/>
  </si>
  <si>
    <t>JJ-14</t>
    <phoneticPr fontId="23"/>
  </si>
  <si>
    <t>JJ-15</t>
    <phoneticPr fontId="23"/>
  </si>
  <si>
    <t>JJ-16</t>
    <phoneticPr fontId="23"/>
  </si>
  <si>
    <t>JJ-17</t>
    <phoneticPr fontId="23"/>
  </si>
  <si>
    <t>JJ-18</t>
    <phoneticPr fontId="23"/>
  </si>
  <si>
    <t>JJ-19</t>
    <phoneticPr fontId="23"/>
  </si>
  <si>
    <t>JJ-20</t>
    <phoneticPr fontId="23"/>
  </si>
  <si>
    <t>JJ-21</t>
    <phoneticPr fontId="23"/>
  </si>
  <si>
    <t>JJ-22</t>
    <phoneticPr fontId="23"/>
  </si>
  <si>
    <t>JJ-23</t>
    <phoneticPr fontId="23"/>
  </si>
  <si>
    <t>JJ-24</t>
    <phoneticPr fontId="23"/>
  </si>
  <si>
    <t>JJ-25</t>
    <phoneticPr fontId="23"/>
  </si>
  <si>
    <t>JJ-26</t>
    <phoneticPr fontId="23"/>
  </si>
  <si>
    <t>JJ-27</t>
    <phoneticPr fontId="23"/>
  </si>
  <si>
    <t>JJ-28</t>
    <phoneticPr fontId="23"/>
  </si>
  <si>
    <t>JJ-29</t>
    <phoneticPr fontId="23"/>
  </si>
  <si>
    <t>JJ-30</t>
    <phoneticPr fontId="23"/>
  </si>
  <si>
    <t>JJ-31</t>
    <phoneticPr fontId="23"/>
  </si>
  <si>
    <t>JJ-32</t>
    <phoneticPr fontId="23"/>
  </si>
  <si>
    <t>JJ-33</t>
    <phoneticPr fontId="23"/>
  </si>
  <si>
    <t>JJ-34</t>
    <phoneticPr fontId="23"/>
  </si>
  <si>
    <t>JJ-35</t>
    <phoneticPr fontId="23"/>
  </si>
  <si>
    <t>JJ-36</t>
    <phoneticPr fontId="23"/>
  </si>
  <si>
    <t>JJ-37</t>
    <phoneticPr fontId="23"/>
  </si>
  <si>
    <t>JJ-38</t>
    <phoneticPr fontId="23"/>
  </si>
  <si>
    <t>JJ-39</t>
    <phoneticPr fontId="23"/>
  </si>
  <si>
    <t>JJ-40</t>
    <phoneticPr fontId="23"/>
  </si>
  <si>
    <t>JJ-41</t>
    <phoneticPr fontId="23"/>
  </si>
  <si>
    <t>JJ-42</t>
    <phoneticPr fontId="23"/>
  </si>
  <si>
    <t>JJ-43</t>
    <phoneticPr fontId="23"/>
  </si>
  <si>
    <t>JJ-44</t>
    <phoneticPr fontId="23"/>
  </si>
  <si>
    <t>JJ-45</t>
    <phoneticPr fontId="23"/>
  </si>
  <si>
    <t>JJ-46</t>
    <phoneticPr fontId="23"/>
  </si>
  <si>
    <t>TT-01</t>
    <phoneticPr fontId="23"/>
  </si>
  <si>
    <t>原田</t>
    <rPh sb="0" eb="2">
      <t>ハラダ</t>
    </rPh>
    <phoneticPr fontId="23"/>
  </si>
  <si>
    <t>TT-39</t>
    <phoneticPr fontId="23"/>
  </si>
  <si>
    <t>TT-02</t>
    <phoneticPr fontId="23"/>
  </si>
  <si>
    <t>TT-03</t>
    <phoneticPr fontId="23"/>
  </si>
  <si>
    <t>TT-04</t>
    <phoneticPr fontId="23"/>
  </si>
  <si>
    <t>TT-05</t>
    <phoneticPr fontId="23"/>
  </si>
  <si>
    <t>TT-06</t>
    <phoneticPr fontId="23"/>
  </si>
  <si>
    <t>TT-07</t>
    <phoneticPr fontId="23"/>
  </si>
  <si>
    <t>TT-08</t>
    <phoneticPr fontId="23"/>
  </si>
  <si>
    <t>TT-09</t>
    <phoneticPr fontId="23"/>
  </si>
  <si>
    <t>TT-10</t>
    <phoneticPr fontId="23"/>
  </si>
  <si>
    <t>TT-11</t>
    <phoneticPr fontId="23"/>
  </si>
  <si>
    <t>TT-12</t>
    <phoneticPr fontId="23"/>
  </si>
  <si>
    <t>TT-13</t>
    <phoneticPr fontId="23"/>
  </si>
  <si>
    <t>TT-14</t>
    <phoneticPr fontId="23"/>
  </si>
  <si>
    <t>TT-15</t>
    <phoneticPr fontId="23"/>
  </si>
  <si>
    <t>TT-16</t>
    <phoneticPr fontId="23"/>
  </si>
  <si>
    <t>TT-17</t>
    <phoneticPr fontId="23"/>
  </si>
  <si>
    <t>TT-18</t>
    <phoneticPr fontId="23"/>
  </si>
  <si>
    <t>TT-19</t>
    <phoneticPr fontId="23"/>
  </si>
  <si>
    <t>TT-20</t>
    <phoneticPr fontId="23"/>
  </si>
  <si>
    <t>TT-21</t>
    <phoneticPr fontId="23"/>
  </si>
  <si>
    <t>TT-22</t>
    <phoneticPr fontId="23"/>
  </si>
  <si>
    <t>TT-23</t>
    <phoneticPr fontId="23"/>
  </si>
  <si>
    <t>TT-24</t>
    <phoneticPr fontId="23"/>
  </si>
  <si>
    <t>TT-25</t>
    <phoneticPr fontId="23"/>
  </si>
  <si>
    <t>TT-26</t>
    <phoneticPr fontId="23"/>
  </si>
  <si>
    <t>TT-27</t>
    <phoneticPr fontId="23"/>
  </si>
  <si>
    <t>TT-28</t>
    <phoneticPr fontId="23"/>
  </si>
  <si>
    <t>TT-29</t>
    <phoneticPr fontId="23"/>
  </si>
  <si>
    <t>TT-30</t>
    <phoneticPr fontId="23"/>
  </si>
  <si>
    <t>TT-31</t>
    <phoneticPr fontId="23"/>
  </si>
  <si>
    <t>TT-32</t>
    <phoneticPr fontId="23"/>
  </si>
  <si>
    <t>TT-33</t>
    <phoneticPr fontId="23"/>
  </si>
  <si>
    <t>TT-34</t>
    <phoneticPr fontId="23"/>
  </si>
  <si>
    <t>TT-35</t>
    <phoneticPr fontId="23"/>
  </si>
  <si>
    <t>TT-36</t>
    <phoneticPr fontId="23"/>
  </si>
  <si>
    <t>TT-37</t>
    <phoneticPr fontId="23"/>
  </si>
  <si>
    <t>TT-38</t>
    <phoneticPr fontId="23"/>
  </si>
  <si>
    <t>GG-01</t>
    <phoneticPr fontId="23"/>
  </si>
  <si>
    <t>GG-43</t>
    <phoneticPr fontId="23"/>
  </si>
  <si>
    <t>GG-02</t>
    <phoneticPr fontId="23"/>
  </si>
  <si>
    <t>GG-44</t>
    <phoneticPr fontId="23"/>
  </si>
  <si>
    <t>GG-03</t>
    <phoneticPr fontId="23"/>
  </si>
  <si>
    <t>GG-45</t>
    <phoneticPr fontId="23"/>
  </si>
  <si>
    <t>GG-04</t>
    <phoneticPr fontId="23"/>
  </si>
  <si>
    <t>GG-46</t>
    <phoneticPr fontId="23"/>
  </si>
  <si>
    <t>GG-05</t>
    <phoneticPr fontId="23"/>
  </si>
  <si>
    <t>GG-47</t>
    <phoneticPr fontId="23"/>
  </si>
  <si>
    <t>GG-06</t>
    <phoneticPr fontId="23"/>
  </si>
  <si>
    <t>GG-48</t>
    <phoneticPr fontId="23"/>
  </si>
  <si>
    <t>GG-07</t>
    <phoneticPr fontId="23"/>
  </si>
  <si>
    <t>GG-49</t>
    <phoneticPr fontId="23"/>
  </si>
  <si>
    <t>GG-08</t>
    <phoneticPr fontId="23"/>
  </si>
  <si>
    <t>GG-50</t>
    <phoneticPr fontId="23"/>
  </si>
  <si>
    <t>GG-09</t>
    <phoneticPr fontId="23"/>
  </si>
  <si>
    <t>GG-51</t>
    <phoneticPr fontId="23"/>
  </si>
  <si>
    <t>GG-10</t>
    <phoneticPr fontId="23"/>
  </si>
  <si>
    <t>GG-52</t>
    <phoneticPr fontId="23"/>
  </si>
  <si>
    <t>GG-53</t>
    <phoneticPr fontId="23"/>
  </si>
  <si>
    <t>GG-54</t>
    <phoneticPr fontId="23"/>
  </si>
  <si>
    <t>GG-55</t>
    <phoneticPr fontId="23"/>
  </si>
  <si>
    <t>GG-56</t>
    <phoneticPr fontId="23"/>
  </si>
  <si>
    <t>GG-15</t>
    <phoneticPr fontId="23"/>
  </si>
  <si>
    <t>GG-57</t>
    <phoneticPr fontId="23"/>
  </si>
  <si>
    <t>GG-16</t>
    <phoneticPr fontId="23"/>
  </si>
  <si>
    <t>GG-58</t>
    <phoneticPr fontId="23"/>
  </si>
  <si>
    <t>GG-17</t>
    <phoneticPr fontId="23"/>
  </si>
  <si>
    <t>GG-59</t>
    <phoneticPr fontId="23"/>
  </si>
  <si>
    <t>GG-18</t>
    <phoneticPr fontId="23"/>
  </si>
  <si>
    <t>GG-60</t>
    <phoneticPr fontId="23"/>
  </si>
  <si>
    <t>GG-19</t>
    <phoneticPr fontId="23"/>
  </si>
  <si>
    <t>GG-61</t>
    <phoneticPr fontId="23"/>
  </si>
  <si>
    <t>GG-20</t>
    <phoneticPr fontId="23"/>
  </si>
  <si>
    <t>GG-62</t>
    <phoneticPr fontId="23"/>
  </si>
  <si>
    <t>GG-21</t>
    <phoneticPr fontId="23"/>
  </si>
  <si>
    <t>GG-22</t>
    <phoneticPr fontId="23"/>
  </si>
  <si>
    <t>GG-63</t>
    <phoneticPr fontId="23"/>
  </si>
  <si>
    <t>GG-64</t>
    <phoneticPr fontId="23"/>
  </si>
  <si>
    <t>GG-23</t>
    <phoneticPr fontId="23"/>
  </si>
  <si>
    <t>GG-65</t>
    <phoneticPr fontId="23"/>
  </si>
  <si>
    <t>GG-24</t>
    <phoneticPr fontId="23"/>
  </si>
  <si>
    <t>GG-66</t>
    <phoneticPr fontId="23"/>
  </si>
  <si>
    <t>GG-25</t>
    <phoneticPr fontId="23"/>
  </si>
  <si>
    <t>GG-67</t>
    <phoneticPr fontId="23"/>
  </si>
  <si>
    <t>GG-26</t>
    <phoneticPr fontId="23"/>
  </si>
  <si>
    <t>GG-68</t>
    <phoneticPr fontId="23"/>
  </si>
  <si>
    <t>GG-27</t>
    <phoneticPr fontId="23"/>
  </si>
  <si>
    <t>GG-69</t>
    <phoneticPr fontId="23"/>
  </si>
  <si>
    <t>GG-28</t>
    <phoneticPr fontId="23"/>
  </si>
  <si>
    <t>GG-70</t>
    <phoneticPr fontId="23"/>
  </si>
  <si>
    <t>GG-29</t>
    <phoneticPr fontId="23"/>
  </si>
  <si>
    <t>GG-71</t>
    <phoneticPr fontId="23"/>
  </si>
  <si>
    <t>GG-30</t>
    <phoneticPr fontId="23"/>
  </si>
  <si>
    <t>GG-31</t>
    <phoneticPr fontId="23"/>
  </si>
  <si>
    <t>GG-72</t>
    <phoneticPr fontId="23"/>
  </si>
  <si>
    <t>GG-32</t>
    <phoneticPr fontId="23"/>
  </si>
  <si>
    <t>GG-73</t>
    <phoneticPr fontId="23"/>
  </si>
  <si>
    <t>GG-74</t>
    <phoneticPr fontId="23"/>
  </si>
  <si>
    <t>GG-33</t>
    <phoneticPr fontId="23"/>
  </si>
  <si>
    <t>GG-75</t>
    <phoneticPr fontId="23"/>
  </si>
  <si>
    <t>GG-34</t>
    <phoneticPr fontId="23"/>
  </si>
  <si>
    <t>GG-76</t>
    <phoneticPr fontId="23"/>
  </si>
  <si>
    <t>GG-35</t>
    <phoneticPr fontId="23"/>
  </si>
  <si>
    <t>GG-36</t>
    <phoneticPr fontId="23"/>
  </si>
  <si>
    <t>GG-37</t>
    <phoneticPr fontId="23"/>
  </si>
  <si>
    <t>GG-38</t>
    <phoneticPr fontId="23"/>
  </si>
  <si>
    <t>GG-39</t>
    <phoneticPr fontId="23"/>
  </si>
  <si>
    <t>GG-40</t>
    <phoneticPr fontId="23"/>
  </si>
  <si>
    <t>GG-41</t>
    <phoneticPr fontId="23"/>
  </si>
  <si>
    <t>GG-42</t>
    <phoneticPr fontId="23"/>
  </si>
  <si>
    <t>（</t>
    <phoneticPr fontId="20"/>
  </si>
  <si>
    <t>配布エリア</t>
    <phoneticPr fontId="20"/>
  </si>
  <si>
    <t>NN-01</t>
    <phoneticPr fontId="23"/>
  </si>
  <si>
    <t>DD-01</t>
    <phoneticPr fontId="23"/>
  </si>
  <si>
    <t>NN-02</t>
    <phoneticPr fontId="23"/>
  </si>
  <si>
    <t>DD-02</t>
    <phoneticPr fontId="23"/>
  </si>
  <si>
    <t>NN-03</t>
    <phoneticPr fontId="23"/>
  </si>
  <si>
    <t>DD-03</t>
    <phoneticPr fontId="23"/>
  </si>
  <si>
    <t>NN-04</t>
    <phoneticPr fontId="23"/>
  </si>
  <si>
    <t>DD-04</t>
    <phoneticPr fontId="23"/>
  </si>
  <si>
    <t>NN-05</t>
    <phoneticPr fontId="23"/>
  </si>
  <si>
    <t>DD-05</t>
    <phoneticPr fontId="23"/>
  </si>
  <si>
    <t>DD-06</t>
    <phoneticPr fontId="23"/>
  </si>
  <si>
    <t>NN-06</t>
    <phoneticPr fontId="23"/>
  </si>
  <si>
    <t>DD-07</t>
    <phoneticPr fontId="23"/>
  </si>
  <si>
    <t>DD-08</t>
    <phoneticPr fontId="23"/>
  </si>
  <si>
    <t>DD-09</t>
    <phoneticPr fontId="23"/>
  </si>
  <si>
    <t>DD-10</t>
    <phoneticPr fontId="23"/>
  </si>
  <si>
    <t>DD-11</t>
    <phoneticPr fontId="23"/>
  </si>
  <si>
    <t>DD-12</t>
    <phoneticPr fontId="23"/>
  </si>
  <si>
    <t>NN-15</t>
    <phoneticPr fontId="23"/>
  </si>
  <si>
    <t>那珂川市</t>
    <rPh sb="0" eb="3">
      <t>ナカガワ</t>
    </rPh>
    <rPh sb="3" eb="4">
      <t>シ</t>
    </rPh>
    <phoneticPr fontId="23"/>
  </si>
  <si>
    <t>47～53</t>
    <phoneticPr fontId="23"/>
  </si>
  <si>
    <t>54～61</t>
    <phoneticPr fontId="23"/>
  </si>
  <si>
    <t>若草・月の浦</t>
    <rPh sb="0" eb="2">
      <t>ワカクサ</t>
    </rPh>
    <rPh sb="3" eb="4">
      <t>ツキ</t>
    </rPh>
    <rPh sb="5" eb="6">
      <t>ウラ</t>
    </rPh>
    <phoneticPr fontId="23"/>
  </si>
  <si>
    <t>南ヶ丘・紫台</t>
    <rPh sb="2" eb="3">
      <t>オカ</t>
    </rPh>
    <rPh sb="4" eb="5">
      <t>ムラサキ</t>
    </rPh>
    <rPh sb="5" eb="6">
      <t>ダイ</t>
    </rPh>
    <phoneticPr fontId="23"/>
  </si>
  <si>
    <t>39～40</t>
    <phoneticPr fontId="23"/>
  </si>
  <si>
    <t>原田</t>
    <rPh sb="0" eb="2">
      <t>ハラダ</t>
    </rPh>
    <phoneticPr fontId="20"/>
  </si>
  <si>
    <t>72～76</t>
    <phoneticPr fontId="23"/>
  </si>
  <si>
    <t>大土居・惣利・平田台</t>
    <rPh sb="0" eb="1">
      <t>オオ</t>
    </rPh>
    <rPh sb="1" eb="3">
      <t>ドイ</t>
    </rPh>
    <rPh sb="4" eb="6">
      <t>ソウリ</t>
    </rPh>
    <rPh sb="7" eb="9">
      <t>ヒラタ</t>
    </rPh>
    <rPh sb="9" eb="10">
      <t>ダイ</t>
    </rPh>
    <phoneticPr fontId="20"/>
  </si>
  <si>
    <t>那珂川市　　　（20.585）　　　　　　NN</t>
    <rPh sb="0" eb="3">
      <t>ナカガワ</t>
    </rPh>
    <rPh sb="3" eb="4">
      <t>シ</t>
    </rPh>
    <phoneticPr fontId="20"/>
  </si>
  <si>
    <t>HK-6①</t>
    <phoneticPr fontId="23"/>
  </si>
  <si>
    <t>HK-6②</t>
    <phoneticPr fontId="23"/>
  </si>
  <si>
    <t>香椎照葉1</t>
    <rPh sb="0" eb="2">
      <t>カシイ</t>
    </rPh>
    <rPh sb="2" eb="4">
      <t>テリハ</t>
    </rPh>
    <phoneticPr fontId="23"/>
  </si>
  <si>
    <t>香椎照葉2</t>
    <rPh sb="0" eb="2">
      <t>カシイ</t>
    </rPh>
    <rPh sb="2" eb="4">
      <t>テリハ</t>
    </rPh>
    <phoneticPr fontId="23"/>
  </si>
  <si>
    <t>賀茂・干隈</t>
    <phoneticPr fontId="23"/>
  </si>
  <si>
    <t>次郎丸</t>
    <phoneticPr fontId="23"/>
  </si>
  <si>
    <t>大土居･惣利・平田台</t>
    <rPh sb="0" eb="1">
      <t>オオ</t>
    </rPh>
    <rPh sb="1" eb="3">
      <t>ドイ</t>
    </rPh>
    <rPh sb="4" eb="6">
      <t>ソウリ</t>
    </rPh>
    <rPh sb="7" eb="9">
      <t>ヒラタ</t>
    </rPh>
    <rPh sb="9" eb="10">
      <t>ダイ</t>
    </rPh>
    <phoneticPr fontId="23"/>
  </si>
  <si>
    <t>神松寺・松山</t>
    <rPh sb="0" eb="3">
      <t>シンショウジ</t>
    </rPh>
    <rPh sb="4" eb="6">
      <t>マツヤマ</t>
    </rPh>
    <phoneticPr fontId="20"/>
  </si>
  <si>
    <t>塩浜･奈多</t>
    <rPh sb="0" eb="2">
      <t>シオハマ</t>
    </rPh>
    <rPh sb="3" eb="5">
      <t>ナタ</t>
    </rPh>
    <phoneticPr fontId="20"/>
  </si>
  <si>
    <t>お申込みは10枚単位でお願いします。</t>
    <phoneticPr fontId="23"/>
  </si>
  <si>
    <t>お申込みは10枚単位でお願いします。</t>
    <phoneticPr fontId="23"/>
  </si>
  <si>
    <t>久保・美郷</t>
    <rPh sb="0" eb="2">
      <t>クボ</t>
    </rPh>
    <rPh sb="3" eb="5">
      <t>ミサト</t>
    </rPh>
    <phoneticPr fontId="20"/>
  </si>
  <si>
    <t>下府1～3</t>
    <rPh sb="0" eb="2">
      <t>シモノフ</t>
    </rPh>
    <phoneticPr fontId="20"/>
  </si>
  <si>
    <t>新宮東2</t>
    <rPh sb="0" eb="2">
      <t>シングウ</t>
    </rPh>
    <rPh sb="2" eb="3">
      <t>ヒガシ</t>
    </rPh>
    <phoneticPr fontId="20"/>
  </si>
  <si>
    <t>消費税（10％）</t>
    <rPh sb="0" eb="3">
      <t>ショウヒゼイ</t>
    </rPh>
    <phoneticPr fontId="20"/>
  </si>
  <si>
    <t>※B4まで3.0円(福岡市外は4.0円）／B3まで4.0円 (福岡市外は5.0円） ／B2まで8.0円／B1まで10.0円 （いずれも税別単価）</t>
    <rPh sb="8" eb="9">
      <t>エン</t>
    </rPh>
    <rPh sb="10" eb="13">
      <t>フクオカシ</t>
    </rPh>
    <rPh sb="13" eb="14">
      <t>ガイ</t>
    </rPh>
    <rPh sb="18" eb="19">
      <t>エン</t>
    </rPh>
    <rPh sb="28" eb="29">
      <t>エン</t>
    </rPh>
    <rPh sb="31" eb="34">
      <t>フクオカシ</t>
    </rPh>
    <rPh sb="34" eb="35">
      <t>ガイ</t>
    </rPh>
    <rPh sb="50" eb="51">
      <t>エン</t>
    </rPh>
    <rPh sb="60" eb="61">
      <t>エン</t>
    </rPh>
    <rPh sb="67" eb="69">
      <t>ゼイベツ</t>
    </rPh>
    <rPh sb="69" eb="71">
      <t>タンカ</t>
    </rPh>
    <phoneticPr fontId="20"/>
  </si>
  <si>
    <t>2020/1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</si>
</sst>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176" formatCode="#,##0_ "/>
    <numFmt numFmtId="177" formatCode="###,###&quot;枚&quot;"/>
    <numFmt numFmtId="178" formatCode="[$-411]ggge&quot;年&quot;m&quot;月&quot;d&quot;日&quot;;@"/>
    <numFmt numFmtId="179" formatCode="#,##0_);[Red]\(#,##0\)"/>
    <numFmt numFmtId="180" formatCode="#,##0_ ;[Red]\-#,##0\ "/>
    <numFmt numFmtId="181" formatCode="m&quot;月&quot;d&quot;日&quot;;@"/>
    <numFmt numFmtId="182" formatCode="0.0%"/>
    <numFmt numFmtId="183" formatCode="m/d;@"/>
    <numFmt numFmtId="184" formatCode="#,##0_);\(#,##0\)"/>
    <numFmt numFmtId="185" formatCode="yyyy&quot;年&quot;m&quot;月&quot;d&quot;日&quot;;@"/>
    <numFmt numFmtId="186" formatCode="0_ "/>
  </numFmts>
  <fonts count="52"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6"/>
      <name val="明朝"/>
      <family val="1"/>
      <charset val="128"/>
    </font>
    <font>
      <b/>
      <sz val="12"/>
      <name val="MS UI Gothic"/>
      <family val="3"/>
      <charset val="128"/>
    </font>
    <font>
      <b/>
      <sz val="10"/>
      <name val="MS UI Gothic"/>
      <family val="3"/>
      <charset val="128"/>
    </font>
    <font>
      <b/>
      <sz val="9"/>
      <name val="MS UI Gothic"/>
      <family val="3"/>
      <charset val="128"/>
    </font>
    <font>
      <sz val="9"/>
      <name val="MS UI Gothic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9"/>
      <color indexed="10"/>
      <name val="MS UI Gothic"/>
      <family val="3"/>
      <charset val="128"/>
    </font>
    <font>
      <sz val="9"/>
      <color indexed="9"/>
      <name val="MS UI Gothic"/>
      <family val="3"/>
      <charset val="128"/>
    </font>
    <font>
      <b/>
      <sz val="10"/>
      <color indexed="9"/>
      <name val="MS UI Gothic"/>
      <family val="3"/>
      <charset val="128"/>
    </font>
    <font>
      <sz val="11"/>
      <name val="MS UI Gothic"/>
      <family val="3"/>
      <charset val="128"/>
    </font>
    <font>
      <sz val="10"/>
      <name val="明朝"/>
      <family val="1"/>
      <charset val="128"/>
    </font>
    <font>
      <sz val="9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9"/>
      <color rgb="FFFF0000"/>
      <name val="MS UI Gothic"/>
      <family val="3"/>
      <charset val="128"/>
    </font>
    <font>
      <b/>
      <sz val="9"/>
      <color theme="0"/>
      <name val="MS UI Gothic"/>
      <family val="3"/>
      <charset val="128"/>
    </font>
    <font>
      <sz val="9"/>
      <color theme="0"/>
      <name val="MS UI Gothic"/>
      <family val="3"/>
      <charset val="128"/>
    </font>
    <font>
      <sz val="9"/>
      <color theme="1"/>
      <name val="MS UI Gothic"/>
      <family val="3"/>
      <charset val="128"/>
    </font>
    <font>
      <sz val="12"/>
      <color rgb="FF0000FF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9"/>
      </left>
      <right style="hair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>
      <alignment vertical="center"/>
    </xf>
    <xf numFmtId="0" fontId="45" fillId="0" borderId="0">
      <alignment vertical="center"/>
    </xf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881">
    <xf numFmtId="0" fontId="0" fillId="0" borderId="0" xfId="0"/>
    <xf numFmtId="0" fontId="26" fillId="0" borderId="0" xfId="49" applyFont="1" applyAlignment="1">
      <alignment vertical="center"/>
    </xf>
    <xf numFmtId="38" fontId="26" fillId="0" borderId="10" xfId="34" applyFont="1" applyBorder="1" applyAlignment="1">
      <alignment horizontal="right" vertical="center"/>
    </xf>
    <xf numFmtId="0" fontId="26" fillId="0" borderId="10" xfId="49" applyFont="1" applyBorder="1" applyAlignment="1">
      <alignment horizontal="left" vertical="center"/>
    </xf>
    <xf numFmtId="178" fontId="26" fillId="0" borderId="10" xfId="0" applyNumberFormat="1" applyFont="1" applyBorder="1" applyAlignment="1">
      <alignment horizontal="center" vertical="center" shrinkToFit="1"/>
    </xf>
    <xf numFmtId="0" fontId="27" fillId="0" borderId="10" xfId="49" applyFont="1" applyBorder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0" xfId="49" applyFont="1" applyAlignment="1">
      <alignment vertical="center"/>
    </xf>
    <xf numFmtId="0" fontId="28" fillId="0" borderId="11" xfId="49" applyFont="1" applyBorder="1" applyAlignment="1">
      <alignment horizontal="center" vertical="center"/>
    </xf>
    <xf numFmtId="0" fontId="27" fillId="0" borderId="0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0" xfId="49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49" applyFont="1" applyAlignment="1" applyProtection="1">
      <alignment vertical="center"/>
    </xf>
    <xf numFmtId="0" fontId="27" fillId="0" borderId="0" xfId="49" applyFont="1" applyAlignment="1" applyProtection="1">
      <alignment horizontal="center" vertical="center"/>
    </xf>
    <xf numFmtId="38" fontId="27" fillId="0" borderId="0" xfId="34" applyFont="1" applyAlignment="1" applyProtection="1">
      <alignment horizontal="right" vertical="center"/>
    </xf>
    <xf numFmtId="0" fontId="33" fillId="0" borderId="0" xfId="49" applyFont="1" applyAlignment="1" applyProtection="1">
      <alignment vertical="center"/>
      <protection locked="0"/>
    </xf>
    <xf numFmtId="0" fontId="27" fillId="0" borderId="0" xfId="49" applyFont="1" applyAlignment="1" applyProtection="1">
      <alignment horizontal="left" vertical="center"/>
      <protection locked="0"/>
    </xf>
    <xf numFmtId="0" fontId="27" fillId="0" borderId="0" xfId="49" applyFont="1" applyAlignment="1">
      <alignment horizontal="center" vertical="center"/>
    </xf>
    <xf numFmtId="0" fontId="28" fillId="0" borderId="0" xfId="49" applyFont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Alignment="1">
      <alignment horizontal="right" vertical="center"/>
    </xf>
    <xf numFmtId="0" fontId="27" fillId="24" borderId="12" xfId="49" applyFont="1" applyFill="1" applyBorder="1" applyAlignment="1">
      <alignment horizontal="center" vertical="center"/>
    </xf>
    <xf numFmtId="0" fontId="31" fillId="24" borderId="12" xfId="49" applyFont="1" applyFill="1" applyBorder="1" applyAlignment="1">
      <alignment horizontal="center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0" xfId="49" applyFont="1" applyBorder="1" applyAlignment="1">
      <alignment vertical="center"/>
    </xf>
    <xf numFmtId="0" fontId="27" fillId="0" borderId="0" xfId="49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vertical="center"/>
    </xf>
    <xf numFmtId="0" fontId="27" fillId="0" borderId="0" xfId="49" applyFont="1" applyFill="1" applyAlignment="1">
      <alignment vertical="center"/>
    </xf>
    <xf numFmtId="0" fontId="26" fillId="0" borderId="0" xfId="49" applyFont="1" applyFill="1" applyBorder="1" applyAlignment="1" applyProtection="1">
      <alignment horizontal="center" vertical="center" textRotation="255"/>
      <protection locked="0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76" fontId="27" fillId="0" borderId="0" xfId="49" applyNumberFormat="1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49" applyFont="1" applyAlignment="1" applyProtection="1">
      <alignment vertical="center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27" fillId="25" borderId="16" xfId="49" applyFont="1" applyFill="1" applyBorder="1" applyAlignment="1">
      <alignment horizontal="left" vertical="center"/>
    </xf>
    <xf numFmtId="0" fontId="27" fillId="0" borderId="16" xfId="49" applyFont="1" applyBorder="1" applyAlignment="1">
      <alignment vertical="center"/>
    </xf>
    <xf numFmtId="0" fontId="27" fillId="0" borderId="17" xfId="49" applyFont="1" applyBorder="1" applyAlignment="1">
      <alignment vertical="center"/>
    </xf>
    <xf numFmtId="0" fontId="28" fillId="0" borderId="0" xfId="49" applyFont="1" applyAlignment="1">
      <alignment horizontal="left" vertical="center"/>
    </xf>
    <xf numFmtId="0" fontId="26" fillId="0" borderId="0" xfId="49" applyFont="1" applyBorder="1" applyAlignment="1">
      <alignment horizontal="center" vertical="center" textRotation="255"/>
    </xf>
    <xf numFmtId="176" fontId="27" fillId="0" borderId="0" xfId="49" applyNumberFormat="1" applyFont="1" applyBorder="1" applyAlignment="1">
      <alignment vertical="center"/>
    </xf>
    <xf numFmtId="0" fontId="27" fillId="0" borderId="0" xfId="49" applyFont="1" applyBorder="1" applyAlignment="1">
      <alignment vertical="center" shrinkToFit="1"/>
    </xf>
    <xf numFmtId="0" fontId="26" fillId="0" borderId="0" xfId="49" applyFont="1" applyBorder="1" applyAlignment="1">
      <alignment vertical="center" textRotation="255"/>
    </xf>
    <xf numFmtId="176" fontId="27" fillId="0" borderId="16" xfId="49" applyNumberFormat="1" applyFont="1" applyBorder="1" applyAlignment="1">
      <alignment vertical="center"/>
    </xf>
    <xf numFmtId="0" fontId="22" fillId="0" borderId="0" xfId="49" applyFont="1" applyFill="1" applyBorder="1" applyAlignment="1">
      <alignment horizontal="center" vertical="center"/>
    </xf>
    <xf numFmtId="176" fontId="27" fillId="0" borderId="0" xfId="49" applyNumberFormat="1" applyFont="1" applyFill="1" applyBorder="1" applyAlignment="1">
      <alignment vertical="center"/>
    </xf>
    <xf numFmtId="38" fontId="27" fillId="0" borderId="16" xfId="49" applyNumberFormat="1" applyFont="1" applyBorder="1" applyAlignment="1">
      <alignment horizontal="right" vertical="center"/>
    </xf>
    <xf numFmtId="38" fontId="27" fillId="0" borderId="17" xfId="49" applyNumberFormat="1" applyFont="1" applyBorder="1" applyAlignment="1">
      <alignment horizontal="right"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6" fillId="0" borderId="25" xfId="49" applyFont="1" applyFill="1" applyBorder="1" applyAlignment="1">
      <alignment vertical="center" textRotation="255"/>
    </xf>
    <xf numFmtId="0" fontId="27" fillId="25" borderId="29" xfId="49" applyFont="1" applyFill="1" applyBorder="1" applyAlignment="1">
      <alignment vertical="center"/>
    </xf>
    <xf numFmtId="0" fontId="27" fillId="25" borderId="27" xfId="49" applyFont="1" applyFill="1" applyBorder="1" applyAlignment="1">
      <alignment vertical="center"/>
    </xf>
    <xf numFmtId="0" fontId="27" fillId="25" borderId="30" xfId="49" applyFont="1" applyFill="1" applyBorder="1" applyAlignment="1">
      <alignment vertical="center"/>
    </xf>
    <xf numFmtId="0" fontId="27" fillId="25" borderId="13" xfId="49" applyFont="1" applyFill="1" applyBorder="1" applyAlignment="1">
      <alignment vertical="center"/>
    </xf>
    <xf numFmtId="0" fontId="27" fillId="25" borderId="14" xfId="49" applyFont="1" applyFill="1" applyBorder="1" applyAlignment="1">
      <alignment vertical="center"/>
    </xf>
    <xf numFmtId="0" fontId="27" fillId="25" borderId="15" xfId="49" applyFont="1" applyFill="1" applyBorder="1" applyAlignment="1">
      <alignment vertical="center"/>
    </xf>
    <xf numFmtId="0" fontId="27" fillId="25" borderId="18" xfId="49" applyFont="1" applyFill="1" applyBorder="1" applyAlignment="1">
      <alignment vertical="center"/>
    </xf>
    <xf numFmtId="0" fontId="27" fillId="25" borderId="19" xfId="49" applyFont="1" applyFill="1" applyBorder="1" applyAlignment="1">
      <alignment vertical="center"/>
    </xf>
    <xf numFmtId="0" fontId="27" fillId="25" borderId="20" xfId="49" applyFont="1" applyFill="1" applyBorder="1" applyAlignment="1">
      <alignment vertical="center"/>
    </xf>
    <xf numFmtId="0" fontId="27" fillId="25" borderId="31" xfId="49" applyFont="1" applyFill="1" applyBorder="1" applyAlignment="1">
      <alignment vertical="center"/>
    </xf>
    <xf numFmtId="0" fontId="27" fillId="25" borderId="32" xfId="49" applyFont="1" applyFill="1" applyBorder="1" applyAlignment="1">
      <alignment vertical="center"/>
    </xf>
    <xf numFmtId="0" fontId="27" fillId="25" borderId="33" xfId="49" applyFont="1" applyFill="1" applyBorder="1" applyAlignment="1">
      <alignment vertical="center"/>
    </xf>
    <xf numFmtId="0" fontId="27" fillId="0" borderId="0" xfId="49" applyFont="1" applyBorder="1" applyAlignment="1">
      <alignment horizontal="center" vertical="center"/>
    </xf>
    <xf numFmtId="38" fontId="27" fillId="0" borderId="0" xfId="49" applyNumberFormat="1" applyFont="1" applyBorder="1" applyAlignment="1">
      <alignment horizontal="right" vertical="center"/>
    </xf>
    <xf numFmtId="0" fontId="26" fillId="0" borderId="0" xfId="49" applyFont="1" applyFill="1" applyBorder="1" applyAlignment="1">
      <alignment vertical="center" textRotation="255"/>
    </xf>
    <xf numFmtId="0" fontId="27" fillId="0" borderId="0" xfId="0" applyFont="1" applyBorder="1" applyAlignment="1">
      <alignment vertical="center"/>
    </xf>
    <xf numFmtId="0" fontId="27" fillId="0" borderId="36" xfId="49" applyFont="1" applyBorder="1" applyAlignment="1" applyProtection="1">
      <alignment vertical="center"/>
    </xf>
    <xf numFmtId="0" fontId="27" fillId="0" borderId="37" xfId="49" applyFont="1" applyBorder="1" applyAlignment="1" applyProtection="1">
      <alignment horizontal="center" vertical="center"/>
    </xf>
    <xf numFmtId="0" fontId="27" fillId="0" borderId="0" xfId="49" applyFont="1" applyBorder="1" applyAlignment="1" applyProtection="1">
      <alignment horizontal="center" vertical="center"/>
    </xf>
    <xf numFmtId="0" fontId="27" fillId="0" borderId="15" xfId="49" applyFont="1" applyBorder="1" applyAlignment="1" applyProtection="1">
      <alignment horizontal="center" vertical="center"/>
    </xf>
    <xf numFmtId="0" fontId="27" fillId="0" borderId="14" xfId="49" applyFont="1" applyBorder="1" applyAlignment="1" applyProtection="1">
      <alignment horizontal="center" vertical="center"/>
    </xf>
    <xf numFmtId="0" fontId="27" fillId="0" borderId="22" xfId="49" applyFont="1" applyBorder="1" applyAlignment="1" applyProtection="1">
      <alignment horizontal="center" vertical="center"/>
    </xf>
    <xf numFmtId="0" fontId="27" fillId="0" borderId="38" xfId="49" applyFont="1" applyBorder="1" applyAlignment="1" applyProtection="1">
      <alignment horizontal="center" vertical="center"/>
    </xf>
    <xf numFmtId="0" fontId="26" fillId="0" borderId="39" xfId="49" applyFont="1" applyBorder="1" applyAlignment="1" applyProtection="1">
      <alignment horizontal="center" vertical="center"/>
    </xf>
    <xf numFmtId="0" fontId="26" fillId="0" borderId="11" xfId="49" applyFont="1" applyBorder="1" applyAlignment="1" applyProtection="1">
      <alignment horizontal="center" vertical="center"/>
    </xf>
    <xf numFmtId="0" fontId="26" fillId="0" borderId="10" xfId="49" applyFont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47" applyFill="1">
      <alignment vertical="center"/>
    </xf>
    <xf numFmtId="0" fontId="11" fillId="0" borderId="0" xfId="47">
      <alignment vertical="center"/>
    </xf>
    <xf numFmtId="0" fontId="37" fillId="0" borderId="0" xfId="47" applyFont="1" applyFill="1" applyAlignment="1">
      <alignment horizontal="center" vertical="center"/>
    </xf>
    <xf numFmtId="0" fontId="11" fillId="0" borderId="0" xfId="47" applyFill="1" applyBorder="1" applyAlignment="1" applyProtection="1">
      <alignment horizontal="center" vertical="center" shrinkToFit="1"/>
      <protection locked="0"/>
    </xf>
    <xf numFmtId="0" fontId="37" fillId="0" borderId="0" xfId="47" applyFont="1" applyFill="1" applyBorder="1" applyAlignment="1" applyProtection="1">
      <alignment horizontal="center" vertical="center"/>
      <protection locked="0"/>
    </xf>
    <xf numFmtId="0" fontId="41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vertical="center"/>
      <protection locked="0"/>
    </xf>
    <xf numFmtId="0" fontId="11" fillId="0" borderId="0" xfId="47" applyFill="1" applyAlignment="1" applyProtection="1">
      <alignment vertical="center"/>
      <protection locked="0"/>
    </xf>
    <xf numFmtId="0" fontId="37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0" fillId="0" borderId="40" xfId="47" applyFont="1" applyFill="1" applyBorder="1" applyAlignment="1">
      <alignment vertical="center"/>
    </xf>
    <xf numFmtId="0" fontId="40" fillId="0" borderId="41" xfId="47" applyFont="1" applyFill="1" applyBorder="1" applyAlignment="1">
      <alignment horizontal="left" vertical="center"/>
    </xf>
    <xf numFmtId="0" fontId="38" fillId="0" borderId="36" xfId="47" applyFont="1" applyFill="1" applyBorder="1" applyAlignment="1">
      <alignment horizontal="center" vertical="center"/>
    </xf>
    <xf numFmtId="0" fontId="11" fillId="0" borderId="0" xfId="47" applyFont="1">
      <alignment vertical="center"/>
    </xf>
    <xf numFmtId="0" fontId="11" fillId="0" borderId="0" xfId="0" applyFont="1"/>
    <xf numFmtId="0" fontId="11" fillId="0" borderId="0" xfId="47" applyFont="1" applyFill="1">
      <alignment vertical="center"/>
    </xf>
    <xf numFmtId="0" fontId="38" fillId="0" borderId="40" xfId="47" applyFont="1" applyFill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4" fillId="0" borderId="40" xfId="47" applyFont="1" applyFill="1" applyBorder="1" applyAlignment="1">
      <alignment vertical="center" shrinkToFit="1"/>
    </xf>
    <xf numFmtId="0" fontId="38" fillId="0" borderId="42" xfId="47" applyFont="1" applyFill="1" applyBorder="1" applyAlignment="1">
      <alignment horizontal="center" vertical="center"/>
    </xf>
    <xf numFmtId="0" fontId="11" fillId="0" borderId="0" xfId="47" applyFont="1" applyFill="1" applyBorder="1">
      <alignment vertical="center"/>
    </xf>
    <xf numFmtId="0" fontId="38" fillId="0" borderId="4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28" fillId="0" borderId="0" xfId="49" applyFont="1" applyBorder="1" applyAlignment="1">
      <alignment horizontal="center" vertical="center"/>
    </xf>
    <xf numFmtId="176" fontId="27" fillId="0" borderId="21" xfId="49" applyNumberFormat="1" applyFont="1" applyBorder="1" applyAlignment="1">
      <alignment vertical="center"/>
    </xf>
    <xf numFmtId="176" fontId="27" fillId="0" borderId="26" xfId="49" applyNumberFormat="1" applyFont="1" applyBorder="1" applyAlignment="1">
      <alignment vertical="center"/>
    </xf>
    <xf numFmtId="176" fontId="27" fillId="0" borderId="23" xfId="49" applyNumberFormat="1" applyFont="1" applyBorder="1" applyAlignment="1">
      <alignment vertical="center"/>
    </xf>
    <xf numFmtId="0" fontId="31" fillId="24" borderId="114" xfId="49" applyFont="1" applyFill="1" applyBorder="1" applyAlignment="1">
      <alignment horizontal="center" vertical="center"/>
    </xf>
    <xf numFmtId="0" fontId="31" fillId="27" borderId="114" xfId="49" applyFont="1" applyFill="1" applyBorder="1" applyAlignment="1">
      <alignment horizontal="center" vertical="center"/>
    </xf>
    <xf numFmtId="176" fontId="27" fillId="0" borderId="86" xfId="49" applyNumberFormat="1" applyFont="1" applyFill="1" applyBorder="1" applyAlignment="1">
      <alignment vertical="center"/>
    </xf>
    <xf numFmtId="180" fontId="27" fillId="0" borderId="11" xfId="49" applyNumberFormat="1" applyFont="1" applyFill="1" applyBorder="1" applyAlignment="1">
      <alignment horizontal="right" vertical="center" wrapText="1"/>
    </xf>
    <xf numFmtId="176" fontId="27" fillId="0" borderId="66" xfId="49" applyNumberFormat="1" applyFont="1" applyFill="1" applyBorder="1" applyAlignment="1">
      <alignment vertical="center"/>
    </xf>
    <xf numFmtId="179" fontId="27" fillId="0" borderId="86" xfId="49" applyNumberFormat="1" applyFont="1" applyBorder="1" applyAlignment="1">
      <alignment vertical="center"/>
    </xf>
    <xf numFmtId="179" fontId="27" fillId="0" borderId="86" xfId="0" applyNumberFormat="1" applyFont="1" applyBorder="1" applyAlignment="1">
      <alignment vertical="center"/>
    </xf>
    <xf numFmtId="179" fontId="27" fillId="0" borderId="86" xfId="49" applyNumberFormat="1" applyFont="1" applyFill="1" applyBorder="1" applyAlignment="1">
      <alignment vertical="center"/>
    </xf>
    <xf numFmtId="184" fontId="27" fillId="0" borderId="86" xfId="49" applyNumberFormat="1" applyFont="1" applyBorder="1" applyAlignment="1">
      <alignment horizontal="right" vertical="center"/>
    </xf>
    <xf numFmtId="184" fontId="27" fillId="0" borderId="86" xfId="49" applyNumberFormat="1" applyFont="1" applyFill="1" applyBorder="1" applyAlignment="1">
      <alignment horizontal="right" vertical="center"/>
    </xf>
    <xf numFmtId="0" fontId="31" fillId="24" borderId="119" xfId="49" applyFont="1" applyFill="1" applyBorder="1" applyAlignment="1">
      <alignment horizontal="center" vertical="center"/>
    </xf>
    <xf numFmtId="0" fontId="31" fillId="27" borderId="119" xfId="49" applyFont="1" applyFill="1" applyBorder="1" applyAlignment="1">
      <alignment horizontal="center" vertical="center"/>
    </xf>
    <xf numFmtId="176" fontId="27" fillId="0" borderId="12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 shrinkToFit="1"/>
    </xf>
    <xf numFmtId="38" fontId="27" fillId="0" borderId="12" xfId="49" applyNumberFormat="1" applyFont="1" applyBorder="1" applyAlignment="1">
      <alignment horizontal="right" vertical="center"/>
    </xf>
    <xf numFmtId="176" fontId="27" fillId="0" borderId="86" xfId="49" applyNumberFormat="1" applyFont="1" applyBorder="1" applyAlignment="1">
      <alignment vertical="center"/>
    </xf>
    <xf numFmtId="179" fontId="21" fillId="25" borderId="23" xfId="0" applyNumberFormat="1" applyFont="1" applyFill="1" applyBorder="1" applyAlignment="1">
      <alignment vertical="center"/>
    </xf>
    <xf numFmtId="176" fontId="27" fillId="0" borderId="34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/>
    </xf>
    <xf numFmtId="176" fontId="27" fillId="0" borderId="12" xfId="49" applyNumberFormat="1" applyFont="1" applyBorder="1" applyAlignment="1">
      <alignment vertical="center" shrinkToFit="1"/>
    </xf>
    <xf numFmtId="0" fontId="28" fillId="0" borderId="12" xfId="49" applyFont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vertical="center"/>
    </xf>
    <xf numFmtId="176" fontId="27" fillId="0" borderId="34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176" fontId="27" fillId="0" borderId="21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176" fontId="27" fillId="0" borderId="93" xfId="49" applyNumberFormat="1" applyFont="1" applyBorder="1" applyAlignment="1">
      <alignment vertical="center"/>
    </xf>
    <xf numFmtId="179" fontId="21" fillId="25" borderId="86" xfId="0" applyNumberFormat="1" applyFont="1" applyFill="1" applyBorder="1" applyAlignment="1">
      <alignment vertical="center"/>
    </xf>
    <xf numFmtId="176" fontId="27" fillId="0" borderId="87" xfId="49" applyNumberFormat="1" applyFont="1" applyFill="1" applyBorder="1" applyAlignment="1">
      <alignment vertical="center"/>
    </xf>
    <xf numFmtId="176" fontId="27" fillId="0" borderId="12" xfId="49" applyNumberFormat="1" applyFont="1" applyFill="1" applyBorder="1" applyAlignment="1">
      <alignment vertical="center"/>
    </xf>
    <xf numFmtId="0" fontId="26" fillId="0" borderId="17" xfId="49" applyFont="1" applyBorder="1" applyAlignment="1">
      <alignment vertical="center" textRotation="255"/>
    </xf>
    <xf numFmtId="176" fontId="27" fillId="0" borderId="93" xfId="49" applyNumberFormat="1" applyFont="1" applyFill="1" applyBorder="1" applyAlignment="1">
      <alignment vertical="center"/>
    </xf>
    <xf numFmtId="179" fontId="21" fillId="0" borderId="93" xfId="0" applyNumberFormat="1" applyFont="1" applyFill="1" applyBorder="1" applyAlignment="1">
      <alignment vertical="center"/>
    </xf>
    <xf numFmtId="176" fontId="27" fillId="0" borderId="111" xfId="49" applyNumberFormat="1" applyFont="1" applyFill="1" applyBorder="1" applyAlignment="1">
      <alignment vertical="center"/>
    </xf>
    <xf numFmtId="176" fontId="27" fillId="0" borderId="99" xfId="49" applyNumberFormat="1" applyFont="1" applyFill="1" applyBorder="1" applyAlignment="1">
      <alignment vertical="center"/>
    </xf>
    <xf numFmtId="176" fontId="27" fillId="0" borderId="91" xfId="49" applyNumberFormat="1" applyFont="1" applyFill="1" applyBorder="1" applyAlignment="1">
      <alignment vertical="center"/>
    </xf>
    <xf numFmtId="186" fontId="50" fillId="31" borderId="91" xfId="49" applyNumberFormat="1" applyFont="1" applyFill="1" applyBorder="1" applyAlignment="1">
      <alignment vertical="center"/>
    </xf>
    <xf numFmtId="176" fontId="27" fillId="0" borderId="85" xfId="49" applyNumberFormat="1" applyFont="1" applyFill="1" applyBorder="1" applyAlignment="1">
      <alignment vertical="center"/>
    </xf>
    <xf numFmtId="176" fontId="27" fillId="0" borderId="89" xfId="49" applyNumberFormat="1" applyFont="1" applyFill="1" applyBorder="1" applyAlignment="1">
      <alignment vertical="center"/>
    </xf>
    <xf numFmtId="0" fontId="27" fillId="0" borderId="63" xfId="49" applyFont="1" applyFill="1" applyBorder="1" applyAlignment="1">
      <alignment vertical="center"/>
    </xf>
    <xf numFmtId="0" fontId="27" fillId="0" borderId="10" xfId="49" applyFont="1" applyFill="1" applyBorder="1" applyAlignment="1">
      <alignment horizontal="left" vertical="center"/>
    </xf>
    <xf numFmtId="0" fontId="26" fillId="0" borderId="17" xfId="49" applyFont="1" applyFill="1" applyBorder="1" applyAlignment="1">
      <alignment vertical="center" textRotation="255"/>
    </xf>
    <xf numFmtId="176" fontId="27" fillId="0" borderId="17" xfId="49" applyNumberFormat="1" applyFont="1" applyFill="1" applyBorder="1" applyAlignment="1">
      <alignment vertical="center"/>
    </xf>
    <xf numFmtId="0" fontId="27" fillId="0" borderId="20" xfId="49" applyFont="1" applyBorder="1" applyAlignment="1" applyProtection="1">
      <alignment horizontal="center" vertical="center"/>
    </xf>
    <xf numFmtId="0" fontId="27" fillId="0" borderId="19" xfId="49" applyFont="1" applyBorder="1" applyAlignment="1" applyProtection="1">
      <alignment horizontal="center" vertical="center"/>
    </xf>
    <xf numFmtId="0" fontId="27" fillId="0" borderId="24" xfId="49" applyFont="1" applyBorder="1" applyAlignment="1" applyProtection="1">
      <alignment horizontal="center" vertical="center"/>
    </xf>
    <xf numFmtId="0" fontId="28" fillId="0" borderId="0" xfId="49" applyFont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8" fillId="0" borderId="0" xfId="49" applyFont="1" applyBorder="1" applyAlignment="1" applyProtection="1">
      <alignment horizontal="center" vertical="center"/>
      <protection locked="0"/>
    </xf>
    <xf numFmtId="0" fontId="27" fillId="0" borderId="10" xfId="49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176" fontId="27" fillId="0" borderId="17" xfId="49" applyNumberFormat="1" applyFont="1" applyBorder="1" applyAlignment="1">
      <alignment vertical="center"/>
    </xf>
    <xf numFmtId="0" fontId="27" fillId="0" borderId="0" xfId="49" applyFont="1" applyBorder="1" applyAlignment="1">
      <alignment horizontal="center" vertical="center"/>
    </xf>
    <xf numFmtId="0" fontId="27" fillId="0" borderId="0" xfId="49" applyFont="1" applyFill="1" applyBorder="1" applyAlignment="1">
      <alignment vertical="center"/>
    </xf>
    <xf numFmtId="0" fontId="27" fillId="0" borderId="17" xfId="49" applyFont="1" applyFill="1" applyBorder="1" applyAlignment="1">
      <alignment vertical="center"/>
    </xf>
    <xf numFmtId="176" fontId="27" fillId="0" borderId="0" xfId="49" applyNumberFormat="1" applyFont="1" applyAlignment="1">
      <alignment vertical="center"/>
    </xf>
    <xf numFmtId="0" fontId="27" fillId="0" borderId="63" xfId="49" applyFont="1" applyBorder="1" applyAlignment="1">
      <alignment vertical="center"/>
    </xf>
    <xf numFmtId="179" fontId="21" fillId="0" borderId="86" xfId="0" applyNumberFormat="1" applyFont="1" applyFill="1" applyBorder="1" applyAlignment="1">
      <alignment vertical="center"/>
    </xf>
    <xf numFmtId="186" fontId="50" fillId="0" borderId="91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10" xfId="49" applyFont="1" applyBorder="1" applyAlignment="1">
      <alignment horizontal="center" vertical="center"/>
    </xf>
    <xf numFmtId="0" fontId="27" fillId="0" borderId="0" xfId="49" applyFont="1" applyFill="1" applyBorder="1" applyAlignment="1">
      <alignment vertical="center"/>
    </xf>
    <xf numFmtId="0" fontId="27" fillId="0" borderId="17" xfId="49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38" fontId="26" fillId="0" borderId="10" xfId="34" applyFont="1" applyBorder="1" applyAlignment="1">
      <alignment horizontal="left" vertical="center"/>
    </xf>
    <xf numFmtId="0" fontId="26" fillId="0" borderId="10" xfId="49" applyFont="1" applyBorder="1" applyAlignment="1">
      <alignment vertical="center"/>
    </xf>
    <xf numFmtId="176" fontId="27" fillId="31" borderId="21" xfId="49" applyNumberFormat="1" applyFont="1" applyFill="1" applyBorder="1" applyAlignment="1">
      <alignment vertical="center"/>
    </xf>
    <xf numFmtId="0" fontId="39" fillId="0" borderId="46" xfId="47" applyFont="1" applyFill="1" applyBorder="1" applyAlignment="1">
      <alignment horizontal="center" vertical="center"/>
    </xf>
    <xf numFmtId="0" fontId="39" fillId="0" borderId="11" xfId="47" applyFont="1" applyFill="1" applyBorder="1" applyAlignment="1">
      <alignment horizontal="center" vertical="center"/>
    </xf>
    <xf numFmtId="0" fontId="46" fillId="0" borderId="12" xfId="47" applyFont="1" applyFill="1" applyBorder="1" applyAlignment="1" applyProtection="1">
      <alignment horizontal="center" vertical="center"/>
      <protection locked="0"/>
    </xf>
    <xf numFmtId="0" fontId="38" fillId="0" borderId="12" xfId="47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46" fillId="0" borderId="48" xfId="47" applyFont="1" applyBorder="1" applyAlignment="1">
      <alignment horizontal="center" vertical="center"/>
    </xf>
    <xf numFmtId="0" fontId="38" fillId="0" borderId="48" xfId="47" applyFont="1" applyBorder="1" applyAlignment="1">
      <alignment horizontal="center" vertical="center"/>
    </xf>
    <xf numFmtId="0" fontId="11" fillId="0" borderId="48" xfId="47" applyBorder="1" applyAlignment="1">
      <alignment horizontal="center" vertical="center"/>
    </xf>
    <xf numFmtId="0" fontId="11" fillId="0" borderId="49" xfId="47" applyBorder="1" applyAlignment="1">
      <alignment horizontal="center" vertical="center"/>
    </xf>
    <xf numFmtId="0" fontId="39" fillId="0" borderId="50" xfId="47" applyFont="1" applyFill="1" applyBorder="1" applyAlignment="1">
      <alignment horizontal="center" vertical="center"/>
    </xf>
    <xf numFmtId="0" fontId="39" fillId="0" borderId="51" xfId="47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9" fillId="0" borderId="53" xfId="47" applyFont="1" applyFill="1" applyBorder="1" applyAlignment="1">
      <alignment horizontal="center" vertical="center"/>
    </xf>
    <xf numFmtId="0" fontId="39" fillId="0" borderId="38" xfId="47" applyFont="1" applyFill="1" applyBorder="1" applyAlignment="1">
      <alignment horizontal="center" vertical="center"/>
    </xf>
    <xf numFmtId="0" fontId="39" fillId="0" borderId="54" xfId="47" applyFont="1" applyFill="1" applyBorder="1" applyAlignment="1">
      <alignment horizontal="center" vertical="center"/>
    </xf>
    <xf numFmtId="0" fontId="39" fillId="0" borderId="55" xfId="47" applyFont="1" applyFill="1" applyBorder="1" applyAlignment="1">
      <alignment horizontal="center" vertical="center"/>
    </xf>
    <xf numFmtId="0" fontId="51" fillId="0" borderId="56" xfId="47" applyFont="1" applyFill="1" applyBorder="1" applyAlignment="1" applyProtection="1">
      <alignment vertical="center" shrinkToFit="1"/>
      <protection locked="0"/>
    </xf>
    <xf numFmtId="0" fontId="11" fillId="0" borderId="17" xfId="47" applyFont="1" applyFill="1" applyBorder="1" applyAlignment="1" applyProtection="1">
      <alignment vertical="center" shrinkToFit="1"/>
      <protection locked="0"/>
    </xf>
    <xf numFmtId="0" fontId="11" fillId="0" borderId="57" xfId="47" applyFont="1" applyFill="1" applyBorder="1" applyAlignment="1" applyProtection="1">
      <alignment vertical="center" shrinkToFit="1"/>
      <protection locked="0"/>
    </xf>
    <xf numFmtId="0" fontId="38" fillId="0" borderId="58" xfId="47" applyFont="1" applyFill="1" applyBorder="1" applyAlignment="1" applyProtection="1">
      <alignment vertical="center"/>
      <protection locked="0"/>
    </xf>
    <xf numFmtId="0" fontId="11" fillId="0" borderId="59" xfId="47" applyFont="1" applyFill="1" applyBorder="1" applyAlignment="1" applyProtection="1">
      <alignment vertical="center"/>
      <protection locked="0"/>
    </xf>
    <xf numFmtId="0" fontId="11" fillId="0" borderId="60" xfId="47" applyFont="1" applyFill="1" applyBorder="1" applyAlignment="1" applyProtection="1">
      <alignment vertical="center"/>
      <protection locked="0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38" fillId="0" borderId="36" xfId="47" applyFont="1" applyFill="1" applyBorder="1" applyAlignment="1" applyProtection="1">
      <alignment horizontal="left" vertical="center"/>
      <protection locked="0"/>
    </xf>
    <xf numFmtId="0" fontId="38" fillId="0" borderId="43" xfId="47" applyFont="1" applyFill="1" applyBorder="1" applyAlignment="1" applyProtection="1">
      <alignment horizontal="left" vertical="center"/>
      <protection locked="0"/>
    </xf>
    <xf numFmtId="0" fontId="46" fillId="0" borderId="66" xfId="47" applyFont="1" applyBorder="1" applyAlignment="1">
      <alignment horizontal="center" vertical="center"/>
    </xf>
    <xf numFmtId="0" fontId="46" fillId="0" borderId="11" xfId="47" applyFont="1" applyBorder="1" applyAlignment="1">
      <alignment horizontal="center" vertical="center"/>
    </xf>
    <xf numFmtId="0" fontId="38" fillId="0" borderId="64" xfId="47" applyFont="1" applyFill="1" applyBorder="1" applyAlignment="1" applyProtection="1">
      <alignment horizontal="center" vertical="center"/>
      <protection locked="0"/>
    </xf>
    <xf numFmtId="0" fontId="38" fillId="0" borderId="65" xfId="47" applyFont="1" applyFill="1" applyBorder="1" applyAlignment="1" applyProtection="1">
      <alignment horizontal="center" vertical="center"/>
      <protection locked="0"/>
    </xf>
    <xf numFmtId="0" fontId="38" fillId="0" borderId="66" xfId="47" applyFont="1" applyFill="1" applyBorder="1" applyAlignment="1" applyProtection="1">
      <alignment horizontal="left" vertical="center"/>
      <protection locked="0"/>
    </xf>
    <xf numFmtId="0" fontId="38" fillId="0" borderId="10" xfId="47" applyFont="1" applyFill="1" applyBorder="1" applyAlignment="1" applyProtection="1">
      <alignment horizontal="left" vertical="center"/>
      <protection locked="0"/>
    </xf>
    <xf numFmtId="0" fontId="38" fillId="0" borderId="52" xfId="47" applyFont="1" applyFill="1" applyBorder="1" applyAlignment="1" applyProtection="1">
      <alignment horizontal="left" vertical="center"/>
      <protection locked="0"/>
    </xf>
    <xf numFmtId="0" fontId="39" fillId="0" borderId="67" xfId="47" applyFont="1" applyFill="1" applyBorder="1" applyAlignment="1">
      <alignment horizontal="center" vertical="center"/>
    </xf>
    <xf numFmtId="0" fontId="39" fillId="0" borderId="62" xfId="47" applyFont="1" applyFill="1" applyBorder="1" applyAlignment="1">
      <alignment horizontal="center" vertical="center"/>
    </xf>
    <xf numFmtId="0" fontId="39" fillId="0" borderId="68" xfId="47" applyFont="1" applyFill="1" applyBorder="1" applyAlignment="1">
      <alignment horizontal="center" vertical="center"/>
    </xf>
    <xf numFmtId="0" fontId="39" fillId="0" borderId="65" xfId="47" applyFont="1" applyFill="1" applyBorder="1" applyAlignment="1">
      <alignment horizontal="center" vertical="center"/>
    </xf>
    <xf numFmtId="0" fontId="38" fillId="0" borderId="69" xfId="47" applyFont="1" applyFill="1" applyBorder="1" applyAlignment="1" applyProtection="1">
      <alignment horizontal="center" vertical="center"/>
      <protection locked="0"/>
    </xf>
    <xf numFmtId="0" fontId="38" fillId="0" borderId="70" xfId="47" applyFont="1" applyFill="1" applyBorder="1" applyAlignment="1" applyProtection="1">
      <alignment horizontal="center" vertical="center"/>
      <protection locked="0"/>
    </xf>
    <xf numFmtId="0" fontId="38" fillId="0" borderId="6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0" fillId="0" borderId="66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>
      <alignment horizontal="center" vertical="center"/>
    </xf>
    <xf numFmtId="0" fontId="40" fillId="0" borderId="11" xfId="47" applyFont="1" applyFill="1" applyBorder="1" applyAlignment="1">
      <alignment horizontal="center" vertical="center"/>
    </xf>
    <xf numFmtId="0" fontId="38" fillId="0" borderId="66" xfId="47" applyFont="1" applyFill="1" applyBorder="1" applyAlignment="1">
      <alignment horizontal="center" vertical="center"/>
    </xf>
    <xf numFmtId="0" fontId="38" fillId="0" borderId="10" xfId="47" applyFont="1" applyFill="1" applyBorder="1" applyAlignment="1">
      <alignment horizontal="center" vertical="center"/>
    </xf>
    <xf numFmtId="177" fontId="41" fillId="28" borderId="66" xfId="47" applyNumberFormat="1" applyFont="1" applyFill="1" applyBorder="1" applyAlignment="1">
      <alignment horizontal="right" vertical="center"/>
    </xf>
    <xf numFmtId="0" fontId="41" fillId="28" borderId="10" xfId="47" applyFont="1" applyFill="1" applyBorder="1" applyAlignment="1">
      <alignment vertical="center"/>
    </xf>
    <xf numFmtId="0" fontId="41" fillId="28" borderId="52" xfId="47" applyFont="1" applyFill="1" applyBorder="1" applyAlignment="1">
      <alignment vertical="center"/>
    </xf>
    <xf numFmtId="0" fontId="39" fillId="0" borderId="71" xfId="47" applyFont="1" applyFill="1" applyBorder="1" applyAlignment="1">
      <alignment horizontal="center" vertical="center"/>
    </xf>
    <xf numFmtId="0" fontId="39" fillId="0" borderId="70" xfId="47" applyFont="1" applyFill="1" applyBorder="1" applyAlignment="1">
      <alignment horizontal="center" vertical="center"/>
    </xf>
    <xf numFmtId="185" fontId="43" fillId="0" borderId="40" xfId="47" applyNumberFormat="1" applyFont="1" applyFill="1" applyBorder="1" applyAlignment="1" applyProtection="1">
      <alignment horizontal="right" vertical="center" shrinkToFit="1"/>
      <protection locked="0"/>
    </xf>
    <xf numFmtId="0" fontId="38" fillId="0" borderId="69" xfId="47" applyFont="1" applyFill="1" applyBorder="1" applyAlignment="1">
      <alignment horizontal="center" vertical="center"/>
    </xf>
    <xf numFmtId="0" fontId="38" fillId="0" borderId="70" xfId="47" applyFont="1" applyFill="1" applyBorder="1" applyAlignment="1">
      <alignment horizontal="center" vertical="center"/>
    </xf>
    <xf numFmtId="181" fontId="40" fillId="26" borderId="40" xfId="47" applyNumberFormat="1" applyFont="1" applyFill="1" applyBorder="1" applyAlignment="1" applyProtection="1">
      <alignment horizontal="right" vertical="center"/>
      <protection locked="0"/>
    </xf>
    <xf numFmtId="56" fontId="40" fillId="26" borderId="40" xfId="47" applyNumberFormat="1" applyFont="1" applyFill="1" applyBorder="1" applyAlignment="1" applyProtection="1">
      <alignment horizontal="right" vertical="center" shrinkToFit="1"/>
      <protection locked="0"/>
    </xf>
    <xf numFmtId="0" fontId="40" fillId="26" borderId="40" xfId="47" applyFont="1" applyFill="1" applyBorder="1" applyAlignment="1" applyProtection="1">
      <alignment horizontal="right" vertical="center" shrinkToFit="1"/>
      <protection locked="0"/>
    </xf>
    <xf numFmtId="49" fontId="38" fillId="0" borderId="66" xfId="47" applyNumberFormat="1" applyFont="1" applyFill="1" applyBorder="1" applyAlignment="1" applyProtection="1">
      <alignment horizontal="left" vertical="center"/>
      <protection locked="0"/>
    </xf>
    <xf numFmtId="0" fontId="36" fillId="26" borderId="56" xfId="47" applyFont="1" applyFill="1" applyBorder="1" applyAlignment="1">
      <alignment horizontal="center" vertical="center" shrinkToFit="1"/>
    </xf>
    <xf numFmtId="0" fontId="11" fillId="26" borderId="17" xfId="47" applyFill="1" applyBorder="1" applyAlignment="1">
      <alignment horizontal="center" vertical="center" shrinkToFit="1"/>
    </xf>
    <xf numFmtId="0" fontId="11" fillId="26" borderId="72" xfId="47" applyFill="1" applyBorder="1" applyAlignment="1">
      <alignment horizontal="center" vertical="center" shrinkToFit="1"/>
    </xf>
    <xf numFmtId="0" fontId="11" fillId="26" borderId="64" xfId="47" applyFill="1" applyBorder="1" applyAlignment="1">
      <alignment horizontal="center" vertical="center" shrinkToFit="1"/>
    </xf>
    <xf numFmtId="0" fontId="11" fillId="26" borderId="36" xfId="47" applyFill="1" applyBorder="1" applyAlignment="1">
      <alignment horizontal="center" vertical="center" shrinkToFit="1"/>
    </xf>
    <xf numFmtId="0" fontId="11" fillId="26" borderId="65" xfId="47" applyFill="1" applyBorder="1" applyAlignment="1">
      <alignment horizontal="center" vertical="center" shrinkToFit="1"/>
    </xf>
    <xf numFmtId="0" fontId="37" fillId="0" borderId="0" xfId="47" applyFont="1" applyFill="1" applyBorder="1" applyAlignment="1">
      <alignment vertical="center"/>
    </xf>
    <xf numFmtId="0" fontId="11" fillId="0" borderId="0" xfId="47" applyFill="1" applyAlignment="1">
      <alignment vertical="center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1" fillId="0" borderId="0" xfId="47" applyFont="1" applyFill="1" applyAlignment="1" applyProtection="1">
      <alignment horizontal="center" vertical="center" shrinkToFit="1"/>
      <protection locked="0"/>
    </xf>
    <xf numFmtId="0" fontId="41" fillId="0" borderId="0" xfId="47" applyFont="1" applyFill="1" applyBorder="1" applyAlignment="1" applyProtection="1">
      <alignment horizontal="center" vertical="center" shrinkToFit="1"/>
      <protection locked="0"/>
    </xf>
    <xf numFmtId="0" fontId="42" fillId="0" borderId="63" xfId="47" applyFont="1" applyFill="1" applyBorder="1" applyAlignment="1">
      <alignment horizontal="right" vertical="center"/>
    </xf>
    <xf numFmtId="0" fontId="42" fillId="0" borderId="0" xfId="47" applyFont="1" applyFill="1" applyBorder="1" applyAlignment="1">
      <alignment horizontal="right" vertical="center"/>
    </xf>
    <xf numFmtId="0" fontId="10" fillId="0" borderId="0" xfId="47" applyFont="1" applyFill="1" applyAlignment="1">
      <alignment horizontal="right" vertical="center" shrinkToFit="1"/>
    </xf>
    <xf numFmtId="185" fontId="38" fillId="0" borderId="0" xfId="0" applyNumberFormat="1" applyFont="1" applyAlignment="1">
      <alignment horizontal="center" vertical="center"/>
    </xf>
    <xf numFmtId="0" fontId="38" fillId="0" borderId="76" xfId="47" applyFont="1" applyFill="1" applyBorder="1" applyAlignment="1">
      <alignment horizontal="center" vertical="center"/>
    </xf>
    <xf numFmtId="0" fontId="38" fillId="0" borderId="78" xfId="47" applyFont="1" applyFill="1" applyBorder="1" applyAlignment="1">
      <alignment horizontal="center" vertical="center"/>
    </xf>
    <xf numFmtId="0" fontId="38" fillId="0" borderId="48" xfId="47" applyFont="1" applyFill="1" applyBorder="1" applyAlignment="1">
      <alignment horizontal="center" vertical="center"/>
    </xf>
    <xf numFmtId="0" fontId="38" fillId="0" borderId="77" xfId="47" applyFont="1" applyFill="1" applyBorder="1" applyAlignment="1">
      <alignment horizontal="center" vertical="center"/>
    </xf>
    <xf numFmtId="0" fontId="38" fillId="0" borderId="120" xfId="47" applyFont="1" applyBorder="1" applyAlignment="1">
      <alignment horizontal="center" vertical="center"/>
    </xf>
    <xf numFmtId="0" fontId="38" fillId="0" borderId="76" xfId="47" applyFont="1" applyBorder="1" applyAlignment="1">
      <alignment horizontal="center" vertical="center"/>
    </xf>
    <xf numFmtId="0" fontId="38" fillId="0" borderId="78" xfId="47" applyFont="1" applyBorder="1" applyAlignment="1">
      <alignment horizontal="center" vertical="center"/>
    </xf>
    <xf numFmtId="0" fontId="44" fillId="0" borderId="79" xfId="47" applyFont="1" applyBorder="1" applyAlignment="1">
      <alignment horizontal="center" vertical="center"/>
    </xf>
    <xf numFmtId="0" fontId="44" fillId="0" borderId="80" xfId="47" applyFont="1" applyBorder="1" applyAlignment="1">
      <alignment horizontal="center" vertical="center"/>
    </xf>
    <xf numFmtId="176" fontId="38" fillId="0" borderId="73" xfId="47" applyNumberFormat="1" applyFont="1" applyFill="1" applyBorder="1" applyAlignment="1">
      <alignment horizontal="center" vertical="center"/>
    </xf>
    <xf numFmtId="38" fontId="38" fillId="28" borderId="12" xfId="34" applyFont="1" applyFill="1" applyBorder="1" applyAlignment="1">
      <alignment horizontal="right" vertical="center"/>
    </xf>
    <xf numFmtId="38" fontId="38" fillId="28" borderId="25" xfId="34" applyFont="1" applyFill="1" applyBorder="1" applyAlignment="1">
      <alignment horizontal="right" vertical="center"/>
    </xf>
    <xf numFmtId="38" fontId="38" fillId="28" borderId="48" xfId="34" applyFont="1" applyFill="1" applyBorder="1" applyAlignment="1">
      <alignment horizontal="right" vertical="center"/>
    </xf>
    <xf numFmtId="0" fontId="38" fillId="0" borderId="25" xfId="47" applyFont="1" applyFill="1" applyBorder="1" applyAlignment="1">
      <alignment horizontal="center" vertical="center"/>
    </xf>
    <xf numFmtId="0" fontId="38" fillId="0" borderId="73" xfId="47" applyFont="1" applyFill="1" applyBorder="1" applyAlignment="1">
      <alignment horizontal="center" vertical="center"/>
    </xf>
    <xf numFmtId="0" fontId="38" fillId="0" borderId="74" xfId="47" applyFont="1" applyFill="1" applyBorder="1" applyAlignment="1">
      <alignment horizontal="center" vertical="center"/>
    </xf>
    <xf numFmtId="0" fontId="38" fillId="0" borderId="75" xfId="47" applyFont="1" applyFill="1" applyBorder="1" applyAlignment="1">
      <alignment horizontal="center" vertical="center"/>
    </xf>
    <xf numFmtId="0" fontId="38" fillId="0" borderId="51" xfId="47" applyFont="1" applyFill="1" applyBorder="1" applyAlignment="1">
      <alignment horizontal="center" vertical="center"/>
    </xf>
    <xf numFmtId="176" fontId="38" fillId="0" borderId="73" xfId="47" applyNumberFormat="1" applyFont="1" applyFill="1" applyBorder="1" applyAlignment="1" applyProtection="1">
      <alignment horizontal="center" vertical="center"/>
      <protection locked="0"/>
    </xf>
    <xf numFmtId="176" fontId="38" fillId="0" borderId="81" xfId="47" applyNumberFormat="1" applyFont="1" applyFill="1" applyBorder="1" applyAlignment="1" applyProtection="1">
      <alignment horizontal="center" vertical="center"/>
      <protection locked="0"/>
    </xf>
    <xf numFmtId="176" fontId="38" fillId="0" borderId="12" xfId="47" applyNumberFormat="1" applyFont="1" applyFill="1" applyBorder="1" applyAlignment="1" applyProtection="1">
      <alignment horizontal="center" vertical="center"/>
      <protection locked="0"/>
    </xf>
    <xf numFmtId="176" fontId="38" fillId="0" borderId="47" xfId="47" applyNumberFormat="1" applyFont="1" applyFill="1" applyBorder="1" applyAlignment="1" applyProtection="1">
      <alignment horizontal="center" vertical="center"/>
      <protection locked="0"/>
    </xf>
    <xf numFmtId="176" fontId="38" fillId="0" borderId="48" xfId="47" applyNumberFormat="1" applyFont="1" applyFill="1" applyBorder="1" applyAlignment="1" applyProtection="1">
      <alignment horizontal="center" vertical="center"/>
      <protection locked="0"/>
    </xf>
    <xf numFmtId="176" fontId="38" fillId="0" borderId="49" xfId="47" applyNumberFormat="1" applyFont="1" applyFill="1" applyBorder="1" applyAlignment="1" applyProtection="1">
      <alignment horizontal="center" vertical="center"/>
      <protection locked="0"/>
    </xf>
    <xf numFmtId="38" fontId="38" fillId="28" borderId="77" xfId="34" applyFont="1" applyFill="1" applyBorder="1" applyAlignment="1">
      <alignment horizontal="right" vertical="center"/>
    </xf>
    <xf numFmtId="176" fontId="38" fillId="0" borderId="77" xfId="47" applyNumberFormat="1" applyFont="1" applyFill="1" applyBorder="1" applyAlignment="1" applyProtection="1">
      <alignment horizontal="center" vertical="center"/>
      <protection locked="0"/>
    </xf>
    <xf numFmtId="176" fontId="38" fillId="0" borderId="83" xfId="47" applyNumberFormat="1" applyFont="1" applyFill="1" applyBorder="1" applyAlignment="1" applyProtection="1">
      <alignment horizontal="center" vertical="center"/>
      <protection locked="0"/>
    </xf>
    <xf numFmtId="176" fontId="38" fillId="0" borderId="25" xfId="47" applyNumberFormat="1" applyFont="1" applyFill="1" applyBorder="1" applyAlignment="1" applyProtection="1">
      <alignment horizontal="center" vertical="center"/>
      <protection locked="0"/>
    </xf>
    <xf numFmtId="176" fontId="38" fillId="0" borderId="82" xfId="47" applyNumberFormat="1" applyFont="1" applyFill="1" applyBorder="1" applyAlignment="1" applyProtection="1">
      <alignment horizontal="center" vertical="center"/>
      <protection locked="0"/>
    </xf>
    <xf numFmtId="38" fontId="44" fillId="28" borderId="80" xfId="34" applyFont="1" applyFill="1" applyBorder="1" applyAlignment="1">
      <alignment horizontal="right" vertical="center"/>
    </xf>
    <xf numFmtId="176" fontId="44" fillId="0" borderId="80" xfId="47" applyNumberFormat="1" applyFont="1" applyFill="1" applyBorder="1" applyAlignment="1" applyProtection="1">
      <alignment horizontal="center" vertical="center"/>
      <protection locked="0"/>
    </xf>
    <xf numFmtId="176" fontId="44" fillId="0" borderId="84" xfId="47" applyNumberFormat="1" applyFont="1" applyFill="1" applyBorder="1" applyAlignment="1" applyProtection="1">
      <alignment horizontal="center" vertical="center"/>
      <protection locked="0"/>
    </xf>
    <xf numFmtId="176" fontId="38" fillId="0" borderId="80" xfId="47" applyNumberFormat="1" applyFont="1" applyFill="1" applyBorder="1" applyAlignment="1" applyProtection="1">
      <alignment horizontal="center" vertical="center"/>
      <protection locked="0"/>
    </xf>
    <xf numFmtId="176" fontId="38" fillId="0" borderId="84" xfId="47" applyNumberFormat="1" applyFont="1" applyFill="1" applyBorder="1" applyAlignment="1" applyProtection="1">
      <alignment horizontal="center" vertical="center"/>
      <protection locked="0"/>
    </xf>
    <xf numFmtId="0" fontId="38" fillId="0" borderId="122" xfId="47" applyFont="1" applyFill="1" applyBorder="1" applyAlignment="1">
      <alignment horizontal="center" vertical="center"/>
    </xf>
    <xf numFmtId="0" fontId="38" fillId="0" borderId="123" xfId="47" applyFont="1" applyFill="1" applyBorder="1" applyAlignment="1">
      <alignment horizontal="center" vertical="center"/>
    </xf>
    <xf numFmtId="0" fontId="38" fillId="0" borderId="124" xfId="47" applyFont="1" applyFill="1" applyBorder="1" applyAlignment="1">
      <alignment horizontal="center" vertical="center"/>
    </xf>
    <xf numFmtId="0" fontId="38" fillId="0" borderId="11" xfId="47" applyFont="1" applyFill="1" applyBorder="1" applyAlignment="1">
      <alignment horizontal="center" vertical="center"/>
    </xf>
    <xf numFmtId="0" fontId="38" fillId="0" borderId="58" xfId="47" applyFont="1" applyFill="1" applyBorder="1" applyAlignment="1">
      <alignment horizontal="center" vertical="center"/>
    </xf>
    <xf numFmtId="0" fontId="38" fillId="0" borderId="59" xfId="47" applyFont="1" applyFill="1" applyBorder="1" applyAlignment="1">
      <alignment horizontal="center" vertical="center"/>
    </xf>
    <xf numFmtId="0" fontId="38" fillId="0" borderId="55" xfId="47" applyFont="1" applyFill="1" applyBorder="1" applyAlignment="1">
      <alignment horizontal="center" vertical="center"/>
    </xf>
    <xf numFmtId="38" fontId="38" fillId="28" borderId="80" xfId="34" applyFont="1" applyFill="1" applyBorder="1" applyAlignment="1">
      <alignment horizontal="right" vertical="center"/>
    </xf>
    <xf numFmtId="0" fontId="27" fillId="0" borderId="56" xfId="49" applyFont="1" applyFill="1" applyBorder="1" applyAlignment="1">
      <alignment horizontal="center" vertical="center" wrapText="1"/>
    </xf>
    <xf numFmtId="0" fontId="27" fillId="0" borderId="17" xfId="49" applyFont="1" applyFill="1" applyBorder="1" applyAlignment="1">
      <alignment horizontal="center" vertical="center"/>
    </xf>
    <xf numFmtId="0" fontId="27" fillId="0" borderId="88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 wrapText="1"/>
    </xf>
    <xf numFmtId="0" fontId="27" fillId="0" borderId="0" xfId="49" applyFont="1" applyFill="1" applyBorder="1" applyAlignment="1">
      <alignment horizontal="center" vertical="center"/>
    </xf>
    <xf numFmtId="0" fontId="27" fillId="0" borderId="37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/>
    </xf>
    <xf numFmtId="0" fontId="27" fillId="0" borderId="64" xfId="49" applyFont="1" applyFill="1" applyBorder="1" applyAlignment="1">
      <alignment horizontal="center" vertical="center"/>
    </xf>
    <xf numFmtId="0" fontId="27" fillId="0" borderId="36" xfId="49" applyFont="1" applyFill="1" applyBorder="1" applyAlignment="1">
      <alignment horizontal="center" vertical="center"/>
    </xf>
    <xf numFmtId="0" fontId="27" fillId="0" borderId="90" xfId="49" applyFont="1" applyFill="1" applyBorder="1" applyAlignment="1">
      <alignment horizontal="center" vertical="center"/>
    </xf>
    <xf numFmtId="0" fontId="27" fillId="0" borderId="87" xfId="49" applyFont="1" applyFill="1" applyBorder="1" applyAlignment="1">
      <alignment horizontal="center" vertical="center"/>
    </xf>
    <xf numFmtId="0" fontId="27" fillId="0" borderId="87" xfId="49" applyFont="1" applyFill="1" applyBorder="1" applyAlignment="1">
      <alignment horizontal="left" vertical="center"/>
    </xf>
    <xf numFmtId="0" fontId="27" fillId="0" borderId="17" xfId="49" applyFont="1" applyFill="1" applyBorder="1" applyAlignment="1">
      <alignment horizontal="left" vertical="center"/>
    </xf>
    <xf numFmtId="0" fontId="27" fillId="0" borderId="88" xfId="49" applyFont="1" applyFill="1" applyBorder="1" applyAlignment="1">
      <alignment horizontal="left" vertical="center"/>
    </xf>
    <xf numFmtId="38" fontId="27" fillId="0" borderId="21" xfId="34" applyFont="1" applyFill="1" applyBorder="1" applyAlignment="1">
      <alignment horizontal="right" vertical="center"/>
    </xf>
    <xf numFmtId="38" fontId="27" fillId="0" borderId="14" xfId="34" applyFont="1" applyFill="1" applyBorder="1" applyAlignment="1">
      <alignment horizontal="right" vertical="center"/>
    </xf>
    <xf numFmtId="38" fontId="27" fillId="0" borderId="15" xfId="34" applyFont="1" applyFill="1" applyBorder="1" applyAlignment="1">
      <alignment horizontal="right" vertical="center"/>
    </xf>
    <xf numFmtId="182" fontId="27" fillId="0" borderId="85" xfId="49" applyNumberFormat="1" applyFont="1" applyFill="1" applyBorder="1" applyAlignment="1">
      <alignment horizontal="right" vertical="center"/>
    </xf>
    <xf numFmtId="0" fontId="27" fillId="0" borderId="21" xfId="49" applyFont="1" applyFill="1" applyBorder="1" applyAlignment="1">
      <alignment horizontal="center" vertical="center"/>
    </xf>
    <xf numFmtId="0" fontId="27" fillId="0" borderId="15" xfId="49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center" vertical="center"/>
    </xf>
    <xf numFmtId="0" fontId="27" fillId="0" borderId="20" xfId="49" applyFont="1" applyFill="1" applyBorder="1" applyAlignment="1">
      <alignment horizontal="center" vertical="center"/>
    </xf>
    <xf numFmtId="0" fontId="27" fillId="0" borderId="21" xfId="49" applyFont="1" applyFill="1" applyBorder="1" applyAlignment="1">
      <alignment horizontal="left" vertical="center"/>
    </xf>
    <xf numFmtId="0" fontId="27" fillId="0" borderId="14" xfId="49" applyFont="1" applyFill="1" applyBorder="1" applyAlignment="1">
      <alignment horizontal="left" vertical="center"/>
    </xf>
    <xf numFmtId="0" fontId="27" fillId="0" borderId="15" xfId="49" applyFont="1" applyFill="1" applyBorder="1" applyAlignment="1">
      <alignment horizontal="left" vertical="center"/>
    </xf>
    <xf numFmtId="0" fontId="27" fillId="0" borderId="23" xfId="49" applyFont="1" applyFill="1" applyBorder="1" applyAlignment="1">
      <alignment horizontal="left" vertical="center"/>
    </xf>
    <xf numFmtId="0" fontId="27" fillId="0" borderId="19" xfId="49" applyFont="1" applyFill="1" applyBorder="1" applyAlignment="1">
      <alignment horizontal="left" vertical="center"/>
    </xf>
    <xf numFmtId="0" fontId="27" fillId="0" borderId="20" xfId="49" applyFont="1" applyFill="1" applyBorder="1" applyAlignment="1">
      <alignment horizontal="left" vertical="center"/>
    </xf>
    <xf numFmtId="176" fontId="22" fillId="24" borderId="89" xfId="49" applyNumberFormat="1" applyFont="1" applyFill="1" applyBorder="1" applyAlignment="1">
      <alignment horizontal="center" vertical="center"/>
    </xf>
    <xf numFmtId="38" fontId="27" fillId="0" borderId="86" xfId="34" applyFont="1" applyFill="1" applyBorder="1" applyAlignment="1">
      <alignment horizontal="right" vertical="center"/>
    </xf>
    <xf numFmtId="38" fontId="27" fillId="0" borderId="10" xfId="34" applyFont="1" applyFill="1" applyBorder="1" applyAlignment="1">
      <alignment horizontal="right" vertical="center"/>
    </xf>
    <xf numFmtId="38" fontId="27" fillId="0" borderId="39" xfId="34" applyFont="1" applyFill="1" applyBorder="1" applyAlignment="1">
      <alignment horizontal="right" vertical="center"/>
    </xf>
    <xf numFmtId="0" fontId="27" fillId="0" borderId="21" xfId="49" applyFont="1" applyFill="1" applyBorder="1" applyAlignment="1" applyProtection="1">
      <alignment horizontal="left" vertical="center"/>
      <protection locked="0"/>
    </xf>
    <xf numFmtId="0" fontId="27" fillId="0" borderId="14" xfId="49" applyFont="1" applyFill="1" applyBorder="1" applyAlignment="1" applyProtection="1">
      <alignment horizontal="left" vertical="center"/>
      <protection locked="0"/>
    </xf>
    <xf numFmtId="0" fontId="27" fillId="0" borderId="22" xfId="49" applyFont="1" applyFill="1" applyBorder="1" applyAlignment="1" applyProtection="1">
      <alignment horizontal="left" vertical="center"/>
      <protection locked="0"/>
    </xf>
    <xf numFmtId="0" fontId="27" fillId="0" borderId="86" xfId="49" applyFont="1" applyBorder="1" applyAlignment="1" applyProtection="1">
      <alignment vertical="center"/>
      <protection locked="0"/>
    </xf>
    <xf numFmtId="0" fontId="27" fillId="0" borderId="10" xfId="49" applyFont="1" applyBorder="1" applyAlignment="1" applyProtection="1">
      <alignment vertical="center"/>
      <protection locked="0"/>
    </xf>
    <xf numFmtId="0" fontId="27" fillId="0" borderId="39" xfId="49" applyFont="1" applyBorder="1" applyAlignment="1" applyProtection="1">
      <alignment vertical="center"/>
      <protection locked="0"/>
    </xf>
    <xf numFmtId="0" fontId="27" fillId="0" borderId="11" xfId="49" applyFont="1" applyBorder="1" applyAlignment="1" applyProtection="1">
      <alignment vertical="center"/>
      <protection locked="0"/>
    </xf>
    <xf numFmtId="0" fontId="27" fillId="0" borderId="86" xfId="49" applyFont="1" applyFill="1" applyBorder="1" applyAlignment="1" applyProtection="1">
      <alignment horizontal="left" vertical="center"/>
      <protection locked="0"/>
    </xf>
    <xf numFmtId="0" fontId="27" fillId="0" borderId="10" xfId="49" applyFont="1" applyFill="1" applyBorder="1" applyAlignment="1" applyProtection="1">
      <alignment horizontal="left" vertical="center"/>
      <protection locked="0"/>
    </xf>
    <xf numFmtId="0" fontId="27" fillId="0" borderId="39" xfId="49" applyFont="1" applyFill="1" applyBorder="1" applyAlignment="1" applyProtection="1">
      <alignment horizontal="left" vertical="center"/>
      <protection locked="0"/>
    </xf>
    <xf numFmtId="0" fontId="27" fillId="0" borderId="15" xfId="49" applyFont="1" applyFill="1" applyBorder="1" applyAlignment="1" applyProtection="1">
      <alignment horizontal="left" vertical="center"/>
      <protection locked="0"/>
    </xf>
    <xf numFmtId="38" fontId="27" fillId="0" borderId="26" xfId="34" applyFont="1" applyFill="1" applyBorder="1" applyAlignment="1">
      <alignment horizontal="right" vertical="center"/>
    </xf>
    <xf numFmtId="38" fontId="27" fillId="0" borderId="27" xfId="34" applyFont="1" applyFill="1" applyBorder="1" applyAlignment="1">
      <alignment horizontal="right" vertical="center"/>
    </xf>
    <xf numFmtId="38" fontId="27" fillId="0" borderId="30" xfId="34" applyFont="1" applyFill="1" applyBorder="1" applyAlignment="1">
      <alignment horizontal="right" vertical="center"/>
    </xf>
    <xf numFmtId="182" fontId="27" fillId="0" borderId="91" xfId="49" applyNumberFormat="1" applyFont="1" applyFill="1" applyBorder="1" applyAlignment="1">
      <alignment horizontal="right" vertical="center"/>
    </xf>
    <xf numFmtId="0" fontId="27" fillId="0" borderId="91" xfId="0" applyFont="1" applyFill="1" applyBorder="1" applyAlignment="1" applyProtection="1">
      <alignment horizontal="right" vertical="center"/>
      <protection locked="0"/>
    </xf>
    <xf numFmtId="0" fontId="27" fillId="0" borderId="11" xfId="49" applyFont="1" applyFill="1" applyBorder="1" applyAlignment="1" applyProtection="1">
      <alignment horizontal="left" vertical="center"/>
      <protection locked="0"/>
    </xf>
    <xf numFmtId="0" fontId="27" fillId="0" borderId="26" xfId="49" applyFont="1" applyFill="1" applyBorder="1" applyAlignment="1" applyProtection="1">
      <alignment horizontal="left" vertical="center"/>
      <protection locked="0"/>
    </xf>
    <xf numFmtId="0" fontId="27" fillId="0" borderId="27" xfId="49" applyFont="1" applyFill="1" applyBorder="1" applyAlignment="1" applyProtection="1">
      <alignment horizontal="left" vertical="center"/>
      <protection locked="0"/>
    </xf>
    <xf numFmtId="0" fontId="27" fillId="0" borderId="28" xfId="49" applyFont="1" applyFill="1" applyBorder="1" applyAlignment="1" applyProtection="1">
      <alignment horizontal="left" vertical="center"/>
      <protection locked="0"/>
    </xf>
    <xf numFmtId="176" fontId="27" fillId="0" borderId="21" xfId="49" applyNumberFormat="1" applyFont="1" applyFill="1" applyBorder="1" applyAlignment="1">
      <alignment horizontal="center" vertical="center"/>
    </xf>
    <xf numFmtId="176" fontId="27" fillId="0" borderId="15" xfId="49" applyNumberFormat="1" applyFont="1" applyFill="1" applyBorder="1" applyAlignment="1">
      <alignment horizontal="center" vertical="center"/>
    </xf>
    <xf numFmtId="176" fontId="27" fillId="0" borderId="21" xfId="49" applyNumberFormat="1" applyFont="1" applyFill="1" applyBorder="1" applyAlignment="1">
      <alignment horizontal="left" vertical="center" shrinkToFit="1"/>
    </xf>
    <xf numFmtId="176" fontId="27" fillId="0" borderId="14" xfId="49" applyNumberFormat="1" applyFont="1" applyFill="1" applyBorder="1" applyAlignment="1">
      <alignment horizontal="left" vertical="center" shrinkToFit="1"/>
    </xf>
    <xf numFmtId="176" fontId="27" fillId="0" borderId="15" xfId="49" applyNumberFormat="1" applyFont="1" applyFill="1" applyBorder="1" applyAlignment="1">
      <alignment horizontal="left" vertical="center" shrinkToFit="1"/>
    </xf>
    <xf numFmtId="0" fontId="27" fillId="0" borderId="21" xfId="0" applyFont="1" applyFill="1" applyBorder="1" applyAlignment="1">
      <alignment horizontal="left" vertical="center" shrinkToFit="1"/>
    </xf>
    <xf numFmtId="0" fontId="27" fillId="0" borderId="14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27" fillId="0" borderId="30" xfId="49" applyFont="1" applyFill="1" applyBorder="1" applyAlignment="1" applyProtection="1">
      <alignment horizontal="left" vertical="center"/>
      <protection locked="0"/>
    </xf>
    <xf numFmtId="38" fontId="27" fillId="0" borderId="98" xfId="34" applyFont="1" applyFill="1" applyBorder="1" applyAlignment="1">
      <alignment horizontal="right" vertical="center"/>
    </xf>
    <xf numFmtId="182" fontId="27" fillId="0" borderId="89" xfId="49" applyNumberFormat="1" applyFont="1" applyFill="1" applyBorder="1" applyAlignment="1">
      <alignment horizontal="right" vertical="center"/>
    </xf>
    <xf numFmtId="38" fontId="27" fillId="0" borderId="95" xfId="34" applyFont="1" applyBorder="1" applyAlignment="1">
      <alignment horizontal="right" vertical="center"/>
    </xf>
    <xf numFmtId="38" fontId="27" fillId="0" borderId="36" xfId="34" applyFont="1" applyBorder="1" applyAlignment="1">
      <alignment horizontal="right" vertical="center"/>
    </xf>
    <xf numFmtId="38" fontId="27" fillId="0" borderId="90" xfId="34" applyFont="1" applyBorder="1" applyAlignment="1">
      <alignment horizontal="right" vertical="center"/>
    </xf>
    <xf numFmtId="38" fontId="27" fillId="0" borderId="86" xfId="34" applyFont="1" applyBorder="1" applyAlignment="1">
      <alignment horizontal="right" vertical="center"/>
    </xf>
    <xf numFmtId="38" fontId="27" fillId="0" borderId="10" xfId="34" applyFont="1" applyBorder="1" applyAlignment="1">
      <alignment horizontal="right" vertical="center"/>
    </xf>
    <xf numFmtId="38" fontId="27" fillId="0" borderId="39" xfId="34" applyFont="1" applyBorder="1" applyAlignment="1">
      <alignment horizontal="right" vertical="center"/>
    </xf>
    <xf numFmtId="176" fontId="27" fillId="0" borderId="87" xfId="49" applyNumberFormat="1" applyFont="1" applyFill="1" applyBorder="1" applyAlignment="1">
      <alignment horizontal="center" vertical="center"/>
    </xf>
    <xf numFmtId="176" fontId="27" fillId="0" borderId="88" xfId="49" applyNumberFormat="1" applyFont="1" applyFill="1" applyBorder="1" applyAlignment="1">
      <alignment horizontal="center" vertical="center"/>
    </xf>
    <xf numFmtId="38" fontId="27" fillId="0" borderId="87" xfId="34" applyFont="1" applyFill="1" applyBorder="1" applyAlignment="1">
      <alignment horizontal="right" vertical="center"/>
    </xf>
    <xf numFmtId="38" fontId="27" fillId="0" borderId="17" xfId="34" applyFont="1" applyFill="1" applyBorder="1" applyAlignment="1">
      <alignment horizontal="right" vertical="center"/>
    </xf>
    <xf numFmtId="38" fontId="27" fillId="0" borderId="88" xfId="34" applyFont="1" applyFill="1" applyBorder="1" applyAlignment="1">
      <alignment horizontal="right" vertical="center"/>
    </xf>
    <xf numFmtId="0" fontId="27" fillId="0" borderId="17" xfId="49" applyFont="1" applyFill="1" applyBorder="1" applyAlignment="1">
      <alignment horizontal="center" vertical="center" wrapText="1"/>
    </xf>
    <xf numFmtId="0" fontId="27" fillId="0" borderId="88" xfId="49" applyFont="1" applyFill="1" applyBorder="1" applyAlignment="1">
      <alignment horizontal="center" vertical="center" wrapText="1"/>
    </xf>
    <xf numFmtId="0" fontId="27" fillId="0" borderId="0" xfId="49" applyFont="1" applyFill="1" applyBorder="1" applyAlignment="1">
      <alignment horizontal="center" vertical="center" wrapText="1"/>
    </xf>
    <xf numFmtId="0" fontId="27" fillId="0" borderId="37" xfId="49" applyFont="1" applyFill="1" applyBorder="1" applyAlignment="1">
      <alignment horizontal="center" vertical="center" wrapText="1"/>
    </xf>
    <xf numFmtId="0" fontId="27" fillId="0" borderId="64" xfId="49" applyFont="1" applyFill="1" applyBorder="1" applyAlignment="1">
      <alignment horizontal="center" vertical="center" wrapText="1"/>
    </xf>
    <xf numFmtId="0" fontId="27" fillId="0" borderId="36" xfId="49" applyFont="1" applyFill="1" applyBorder="1" applyAlignment="1">
      <alignment horizontal="center" vertical="center" wrapText="1"/>
    </xf>
    <xf numFmtId="0" fontId="27" fillId="0" borderId="90" xfId="49" applyFont="1" applyFill="1" applyBorder="1" applyAlignment="1">
      <alignment horizontal="center" vertical="center" wrapText="1"/>
    </xf>
    <xf numFmtId="176" fontId="22" fillId="24" borderId="86" xfId="49" applyNumberFormat="1" applyFont="1" applyFill="1" applyBorder="1" applyAlignment="1">
      <alignment horizontal="center" vertical="center"/>
    </xf>
    <xf numFmtId="176" fontId="22" fillId="24" borderId="10" xfId="49" applyNumberFormat="1" applyFont="1" applyFill="1" applyBorder="1" applyAlignment="1">
      <alignment horizontal="center" vertical="center"/>
    </xf>
    <xf numFmtId="176" fontId="22" fillId="24" borderId="39" xfId="49" applyNumberFormat="1" applyFont="1" applyFill="1" applyBorder="1" applyAlignment="1">
      <alignment horizontal="center" vertical="center"/>
    </xf>
    <xf numFmtId="38" fontId="27" fillId="0" borderId="91" xfId="34" applyFont="1" applyFill="1" applyBorder="1" applyAlignment="1">
      <alignment horizontal="right" vertical="center"/>
    </xf>
    <xf numFmtId="176" fontId="27" fillId="0" borderId="23" xfId="49" applyNumberFormat="1" applyFont="1" applyFill="1" applyBorder="1" applyAlignment="1">
      <alignment horizontal="center" vertical="center"/>
    </xf>
    <xf numFmtId="176" fontId="27" fillId="0" borderId="20" xfId="49" applyNumberFormat="1" applyFont="1" applyFill="1" applyBorder="1" applyAlignment="1">
      <alignment horizontal="center" vertical="center"/>
    </xf>
    <xf numFmtId="176" fontId="27" fillId="0" borderId="23" xfId="49" applyNumberFormat="1" applyFont="1" applyFill="1" applyBorder="1" applyAlignment="1">
      <alignment horizontal="left" vertical="center" shrinkToFit="1"/>
    </xf>
    <xf numFmtId="176" fontId="27" fillId="0" borderId="19" xfId="49" applyNumberFormat="1" applyFont="1" applyFill="1" applyBorder="1" applyAlignment="1">
      <alignment horizontal="left" vertical="center" shrinkToFit="1"/>
    </xf>
    <xf numFmtId="176" fontId="27" fillId="0" borderId="20" xfId="49" applyNumberFormat="1" applyFont="1" applyFill="1" applyBorder="1" applyAlignment="1">
      <alignment horizontal="left" vertical="center" shrinkToFit="1"/>
    </xf>
    <xf numFmtId="0" fontId="27" fillId="0" borderId="87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shrinkToFit="1"/>
    </xf>
    <xf numFmtId="0" fontId="27" fillId="0" borderId="88" xfId="0" applyFont="1" applyFill="1" applyBorder="1" applyAlignment="1">
      <alignment horizontal="left" vertical="center" shrinkToFit="1"/>
    </xf>
    <xf numFmtId="176" fontId="27" fillId="0" borderId="91" xfId="49" applyNumberFormat="1" applyFont="1" applyFill="1" applyBorder="1" applyAlignment="1">
      <alignment horizontal="center" vertical="center"/>
    </xf>
    <xf numFmtId="0" fontId="27" fillId="0" borderId="92" xfId="0" applyFont="1" applyFill="1" applyBorder="1" applyAlignment="1" applyProtection="1">
      <alignment horizontal="right" vertical="center"/>
      <protection locked="0"/>
    </xf>
    <xf numFmtId="182" fontId="27" fillId="0" borderId="99" xfId="49" applyNumberFormat="1" applyFont="1" applyFill="1" applyBorder="1" applyAlignment="1">
      <alignment horizontal="right" vertical="center"/>
    </xf>
    <xf numFmtId="38" fontId="27" fillId="0" borderId="99" xfId="34" applyFont="1" applyFill="1" applyBorder="1" applyAlignment="1">
      <alignment horizontal="right" vertical="center"/>
    </xf>
    <xf numFmtId="0" fontId="27" fillId="0" borderId="21" xfId="49" applyFont="1" applyFill="1" applyBorder="1" applyAlignment="1" applyProtection="1">
      <alignment horizontal="left" vertical="center" wrapText="1"/>
      <protection locked="0"/>
    </xf>
    <xf numFmtId="0" fontId="27" fillId="0" borderId="14" xfId="49" applyFont="1" applyFill="1" applyBorder="1" applyAlignment="1" applyProtection="1">
      <alignment horizontal="left" vertical="center" wrapText="1"/>
      <protection locked="0"/>
    </xf>
    <xf numFmtId="0" fontId="27" fillId="0" borderId="15" xfId="49" applyFont="1" applyFill="1" applyBorder="1" applyAlignment="1" applyProtection="1">
      <alignment horizontal="left" vertical="center" wrapText="1"/>
      <protection locked="0"/>
    </xf>
    <xf numFmtId="0" fontId="27" fillId="0" borderId="99" xfId="0" applyFont="1" applyFill="1" applyBorder="1" applyAlignment="1" applyProtection="1">
      <alignment horizontal="right" vertical="center"/>
      <protection locked="0"/>
    </xf>
    <xf numFmtId="182" fontId="27" fillId="0" borderId="97" xfId="49" applyNumberFormat="1" applyFont="1" applyFill="1" applyBorder="1" applyAlignment="1">
      <alignment horizontal="right" vertical="center"/>
    </xf>
    <xf numFmtId="0" fontId="27" fillId="0" borderId="23" xfId="49" applyFont="1" applyFill="1" applyBorder="1" applyAlignment="1" applyProtection="1">
      <alignment horizontal="left" vertical="center"/>
      <protection locked="0"/>
    </xf>
    <xf numFmtId="0" fontId="27" fillId="0" borderId="19" xfId="49" applyFont="1" applyFill="1" applyBorder="1" applyAlignment="1" applyProtection="1">
      <alignment horizontal="left" vertical="center"/>
      <protection locked="0"/>
    </xf>
    <xf numFmtId="0" fontId="27" fillId="0" borderId="20" xfId="49" applyFont="1" applyFill="1" applyBorder="1" applyAlignment="1" applyProtection="1">
      <alignment horizontal="left" vertical="center"/>
      <protection locked="0"/>
    </xf>
    <xf numFmtId="0" fontId="27" fillId="0" borderId="86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27" fillId="0" borderId="39" xfId="0" applyFont="1" applyFill="1" applyBorder="1" applyAlignment="1" applyProtection="1">
      <alignment horizontal="left" vertical="center"/>
      <protection locked="0"/>
    </xf>
    <xf numFmtId="38" fontId="27" fillId="0" borderId="23" xfId="34" applyFont="1" applyFill="1" applyBorder="1" applyAlignment="1">
      <alignment horizontal="right" vertical="center"/>
    </xf>
    <xf numFmtId="38" fontId="27" fillId="0" borderId="19" xfId="34" applyFont="1" applyFill="1" applyBorder="1" applyAlignment="1">
      <alignment horizontal="right" vertical="center"/>
    </xf>
    <xf numFmtId="38" fontId="27" fillId="0" borderId="20" xfId="34" applyFont="1" applyFill="1" applyBorder="1" applyAlignment="1">
      <alignment horizontal="right" vertical="center"/>
    </xf>
    <xf numFmtId="182" fontId="27" fillId="0" borderId="23" xfId="49" applyNumberFormat="1" applyFont="1" applyFill="1" applyBorder="1" applyAlignment="1">
      <alignment horizontal="right" vertical="center"/>
    </xf>
    <xf numFmtId="182" fontId="27" fillId="0" borderId="19" xfId="49" applyNumberFormat="1" applyFont="1" applyFill="1" applyBorder="1" applyAlignment="1">
      <alignment horizontal="right" vertical="center"/>
    </xf>
    <xf numFmtId="182" fontId="27" fillId="0" borderId="20" xfId="49" applyNumberFormat="1" applyFont="1" applyFill="1" applyBorder="1" applyAlignment="1">
      <alignment horizontal="right" vertical="center"/>
    </xf>
    <xf numFmtId="49" fontId="25" fillId="26" borderId="10" xfId="0" applyNumberFormat="1" applyFont="1" applyFill="1" applyBorder="1" applyAlignment="1">
      <alignment horizontal="center" vertical="center"/>
    </xf>
    <xf numFmtId="49" fontId="25" fillId="26" borderId="11" xfId="0" applyNumberFormat="1" applyFont="1" applyFill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/>
    </xf>
    <xf numFmtId="0" fontId="28" fillId="0" borderId="39" xfId="49" applyFont="1" applyBorder="1" applyAlignment="1">
      <alignment horizontal="center" vertical="center"/>
    </xf>
    <xf numFmtId="38" fontId="25" fillId="0" borderId="86" xfId="34" applyFont="1" applyBorder="1" applyAlignment="1" applyProtection="1">
      <alignment horizontal="right" vertical="center"/>
    </xf>
    <xf numFmtId="38" fontId="25" fillId="0" borderId="10" xfId="34" applyFont="1" applyBorder="1" applyAlignment="1" applyProtection="1">
      <alignment horizontal="right" vertical="center"/>
    </xf>
    <xf numFmtId="0" fontId="27" fillId="0" borderId="99" xfId="49" applyFont="1" applyFill="1" applyBorder="1" applyAlignment="1" applyProtection="1">
      <alignment horizontal="left" vertical="center"/>
      <protection locked="0"/>
    </xf>
    <xf numFmtId="176" fontId="27" fillId="0" borderId="91" xfId="49" applyNumberFormat="1" applyFont="1" applyFill="1" applyBorder="1" applyAlignment="1" applyProtection="1">
      <alignment horizontal="left" vertical="center"/>
      <protection locked="0"/>
    </xf>
    <xf numFmtId="0" fontId="27" fillId="0" borderId="87" xfId="49" applyFont="1" applyFill="1" applyBorder="1" applyAlignment="1">
      <alignment horizontal="center" vertical="center" shrinkToFit="1"/>
    </xf>
    <xf numFmtId="0" fontId="27" fillId="0" borderId="17" xfId="49" applyFont="1" applyFill="1" applyBorder="1" applyAlignment="1">
      <alignment horizontal="center" vertical="center" shrinkToFit="1"/>
    </xf>
    <xf numFmtId="0" fontId="27" fillId="0" borderId="88" xfId="49" applyFont="1" applyFill="1" applyBorder="1" applyAlignment="1">
      <alignment horizontal="center" vertical="center" shrinkToFit="1"/>
    </xf>
    <xf numFmtId="0" fontId="27" fillId="0" borderId="95" xfId="49" applyFont="1" applyFill="1" applyBorder="1" applyAlignment="1">
      <alignment horizontal="center" vertical="center" shrinkToFit="1"/>
    </xf>
    <xf numFmtId="0" fontId="27" fillId="0" borderId="36" xfId="49" applyFont="1" applyFill="1" applyBorder="1" applyAlignment="1">
      <alignment horizontal="center" vertical="center" shrinkToFit="1"/>
    </xf>
    <xf numFmtId="0" fontId="27" fillId="0" borderId="90" xfId="49" applyFont="1" applyFill="1" applyBorder="1" applyAlignment="1">
      <alignment horizontal="center" vertical="center" shrinkToFit="1"/>
    </xf>
    <xf numFmtId="0" fontId="27" fillId="0" borderId="99" xfId="49" applyFont="1" applyFill="1" applyBorder="1" applyAlignment="1">
      <alignment horizontal="center" vertical="center"/>
    </xf>
    <xf numFmtId="0" fontId="27" fillId="0" borderId="98" xfId="49" applyFont="1" applyFill="1" applyBorder="1" applyAlignment="1">
      <alignment horizontal="center" vertical="center"/>
    </xf>
    <xf numFmtId="0" fontId="27" fillId="0" borderId="91" xfId="49" applyFont="1" applyFill="1" applyBorder="1" applyAlignment="1" applyProtection="1">
      <alignment horizontal="left" vertical="center"/>
      <protection locked="0"/>
    </xf>
    <xf numFmtId="0" fontId="27" fillId="0" borderId="92" xfId="49" applyFont="1" applyFill="1" applyBorder="1" applyAlignment="1" applyProtection="1">
      <alignment horizontal="left" vertical="center"/>
      <protection locked="0"/>
    </xf>
    <xf numFmtId="0" fontId="30" fillId="0" borderId="98" xfId="49" applyFont="1" applyFill="1" applyBorder="1" applyAlignment="1" applyProtection="1">
      <alignment horizontal="left" vertical="center"/>
      <protection locked="0"/>
    </xf>
    <xf numFmtId="0" fontId="30" fillId="0" borderId="99" xfId="49" applyFont="1" applyFill="1" applyBorder="1" applyAlignment="1">
      <alignment horizontal="center" vertical="center"/>
    </xf>
    <xf numFmtId="0" fontId="30" fillId="0" borderId="103" xfId="49" applyFont="1" applyFill="1" applyBorder="1" applyAlignment="1">
      <alignment horizontal="center" vertical="center"/>
    </xf>
    <xf numFmtId="176" fontId="30" fillId="0" borderId="98" xfId="49" applyNumberFormat="1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8" fillId="0" borderId="10" xfId="49" applyFont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</xf>
    <xf numFmtId="0" fontId="28" fillId="0" borderId="39" xfId="49" applyFont="1" applyBorder="1" applyAlignment="1">
      <alignment horizontal="center" vertical="center" wrapText="1"/>
    </xf>
    <xf numFmtId="0" fontId="24" fillId="26" borderId="66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49" fontId="25" fillId="0" borderId="86" xfId="49" applyNumberFormat="1" applyFont="1" applyBorder="1" applyAlignment="1" applyProtection="1">
      <alignment horizontal="left" vertical="center"/>
      <protection locked="0"/>
    </xf>
    <xf numFmtId="0" fontId="25" fillId="0" borderId="10" xfId="49" applyNumberFormat="1" applyFont="1" applyBorder="1" applyAlignment="1" applyProtection="1">
      <alignment horizontal="left" vertical="center"/>
      <protection locked="0"/>
    </xf>
    <xf numFmtId="0" fontId="25" fillId="0" borderId="11" xfId="49" applyNumberFormat="1" applyFont="1" applyBorder="1" applyAlignment="1" applyProtection="1">
      <alignment horizontal="left" vertical="center"/>
      <protection locked="0"/>
    </xf>
    <xf numFmtId="0" fontId="26" fillId="0" borderId="10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 applyProtection="1">
      <alignment horizontal="center" vertical="center" shrinkToFit="1"/>
      <protection locked="0"/>
    </xf>
    <xf numFmtId="181" fontId="25" fillId="0" borderId="10" xfId="49" applyNumberFormat="1" applyFont="1" applyBorder="1" applyAlignment="1" applyProtection="1">
      <alignment vertical="center"/>
      <protection locked="0"/>
    </xf>
    <xf numFmtId="181" fontId="34" fillId="0" borderId="10" xfId="0" applyNumberFormat="1" applyFont="1" applyBorder="1" applyAlignment="1">
      <alignment vertical="center"/>
    </xf>
    <xf numFmtId="0" fontId="27" fillId="0" borderId="91" xfId="49" applyFont="1" applyBorder="1" applyAlignment="1" applyProtection="1">
      <alignment vertical="center"/>
      <protection locked="0"/>
    </xf>
    <xf numFmtId="0" fontId="27" fillId="0" borderId="92" xfId="49" applyFont="1" applyBorder="1" applyAlignment="1" applyProtection="1">
      <alignment vertical="center"/>
      <protection locked="0"/>
    </xf>
    <xf numFmtId="0" fontId="27" fillId="0" borderId="103" xfId="49" applyFont="1" applyFill="1" applyBorder="1" applyAlignment="1" applyProtection="1">
      <alignment horizontal="left" vertical="center"/>
      <protection locked="0"/>
    </xf>
    <xf numFmtId="0" fontId="30" fillId="0" borderId="104" xfId="49" applyFont="1" applyFill="1" applyBorder="1" applyAlignment="1" applyProtection="1">
      <alignment horizontal="left" vertical="center"/>
      <protection locked="0"/>
    </xf>
    <xf numFmtId="0" fontId="27" fillId="0" borderId="85" xfId="49" applyFont="1" applyFill="1" applyBorder="1" applyAlignment="1" applyProtection="1">
      <alignment horizontal="left" vertical="center"/>
      <protection locked="0"/>
    </xf>
    <xf numFmtId="0" fontId="27" fillId="0" borderId="102" xfId="49" applyFont="1" applyFill="1" applyBorder="1" applyAlignment="1" applyProtection="1">
      <alignment horizontal="left" vertical="center"/>
      <protection locked="0"/>
    </xf>
    <xf numFmtId="0" fontId="30" fillId="0" borderId="10" xfId="49" applyFont="1" applyFill="1" applyBorder="1" applyAlignment="1">
      <alignment horizontal="center" vertical="center"/>
    </xf>
    <xf numFmtId="0" fontId="27" fillId="0" borderId="10" xfId="49" applyFont="1" applyFill="1" applyBorder="1" applyAlignment="1" applyProtection="1">
      <alignment horizontal="center" vertical="center"/>
      <protection locked="0"/>
    </xf>
    <xf numFmtId="0" fontId="27" fillId="0" borderId="91" xfId="49" applyFont="1" applyFill="1" applyBorder="1" applyAlignment="1">
      <alignment horizontal="left" vertical="center"/>
    </xf>
    <xf numFmtId="0" fontId="27" fillId="0" borderId="99" xfId="49" applyFont="1" applyFill="1" applyBorder="1" applyAlignment="1">
      <alignment horizontal="left" vertical="center"/>
    </xf>
    <xf numFmtId="38" fontId="27" fillId="0" borderId="86" xfId="49" applyNumberFormat="1" applyFont="1" applyFill="1" applyBorder="1" applyAlignment="1">
      <alignment horizontal="right" vertical="center"/>
    </xf>
    <xf numFmtId="38" fontId="27" fillId="0" borderId="10" xfId="49" applyNumberFormat="1" applyFont="1" applyFill="1" applyBorder="1" applyAlignment="1">
      <alignment horizontal="right" vertical="center"/>
    </xf>
    <xf numFmtId="38" fontId="27" fillId="0" borderId="39" xfId="49" applyNumberFormat="1" applyFont="1" applyFill="1" applyBorder="1" applyAlignment="1">
      <alignment horizontal="right" vertical="center"/>
    </xf>
    <xf numFmtId="0" fontId="27" fillId="0" borderId="91" xfId="49" applyFont="1" applyFill="1" applyBorder="1" applyAlignment="1">
      <alignment horizontal="center" vertical="center"/>
    </xf>
    <xf numFmtId="176" fontId="27" fillId="0" borderId="99" xfId="49" applyNumberFormat="1" applyFont="1" applyFill="1" applyBorder="1" applyAlignment="1" applyProtection="1">
      <alignment horizontal="left" vertical="center"/>
      <protection locked="0"/>
    </xf>
    <xf numFmtId="176" fontId="27" fillId="0" borderId="34" xfId="49" applyNumberFormat="1" applyFont="1" applyFill="1" applyBorder="1" applyAlignment="1">
      <alignment horizontal="left" vertical="center" shrinkToFit="1"/>
    </xf>
    <xf numFmtId="176" fontId="27" fillId="0" borderId="32" xfId="49" applyNumberFormat="1" applyFont="1" applyFill="1" applyBorder="1" applyAlignment="1">
      <alignment horizontal="left" vertical="center" shrinkToFit="1"/>
    </xf>
    <xf numFmtId="176" fontId="27" fillId="0" borderId="33" xfId="49" applyNumberFormat="1" applyFont="1" applyFill="1" applyBorder="1" applyAlignment="1">
      <alignment horizontal="left" vertical="center" shrinkToFit="1"/>
    </xf>
    <xf numFmtId="0" fontId="22" fillId="24" borderId="86" xfId="49" applyFont="1" applyFill="1" applyBorder="1" applyAlignment="1">
      <alignment horizontal="center" vertical="center"/>
    </xf>
    <xf numFmtId="0" fontId="22" fillId="24" borderId="10" xfId="49" applyFont="1" applyFill="1" applyBorder="1" applyAlignment="1">
      <alignment horizontal="center" vertical="center"/>
    </xf>
    <xf numFmtId="0" fontId="22" fillId="24" borderId="39" xfId="49" applyFont="1" applyFill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horizontal="left" vertical="center" shrinkToFit="1"/>
    </xf>
    <xf numFmtId="176" fontId="27" fillId="0" borderId="27" xfId="49" applyNumberFormat="1" applyFont="1" applyFill="1" applyBorder="1" applyAlignment="1">
      <alignment horizontal="left" vertical="center" shrinkToFit="1"/>
    </xf>
    <xf numFmtId="176" fontId="27" fillId="0" borderId="30" xfId="49" applyNumberFormat="1" applyFont="1" applyFill="1" applyBorder="1" applyAlignment="1">
      <alignment horizontal="left" vertical="center" shrinkToFit="1"/>
    </xf>
    <xf numFmtId="176" fontId="27" fillId="0" borderId="99" xfId="49" applyNumberFormat="1" applyFont="1" applyFill="1" applyBorder="1" applyAlignment="1">
      <alignment horizontal="center" vertical="center"/>
    </xf>
    <xf numFmtId="38" fontId="27" fillId="0" borderId="89" xfId="49" applyNumberFormat="1" applyFont="1" applyFill="1" applyBorder="1" applyAlignment="1">
      <alignment horizontal="right" vertical="center"/>
    </xf>
    <xf numFmtId="0" fontId="27" fillId="0" borderId="89" xfId="49" applyFont="1" applyFill="1" applyBorder="1" applyAlignment="1">
      <alignment horizontal="right" vertical="center"/>
    </xf>
    <xf numFmtId="0" fontId="22" fillId="24" borderId="89" xfId="49" applyFont="1" applyFill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horizontal="center" vertical="center"/>
    </xf>
    <xf numFmtId="176" fontId="27" fillId="0" borderId="30" xfId="49" applyNumberFormat="1" applyFont="1" applyFill="1" applyBorder="1" applyAlignment="1">
      <alignment horizontal="center" vertical="center"/>
    </xf>
    <xf numFmtId="0" fontId="27" fillId="0" borderId="105" xfId="49" applyFont="1" applyFill="1" applyBorder="1" applyAlignment="1">
      <alignment horizontal="center" vertical="center"/>
    </xf>
    <xf numFmtId="0" fontId="27" fillId="0" borderId="106" xfId="49" applyFont="1" applyFill="1" applyBorder="1" applyAlignment="1">
      <alignment horizontal="center" vertical="center"/>
    </xf>
    <xf numFmtId="176" fontId="27" fillId="0" borderId="85" xfId="49" applyNumberFormat="1" applyFont="1" applyFill="1" applyBorder="1" applyAlignment="1">
      <alignment horizontal="center" vertical="center"/>
    </xf>
    <xf numFmtId="0" fontId="27" fillId="0" borderId="85" xfId="49" applyFont="1" applyFill="1" applyBorder="1" applyAlignment="1">
      <alignment horizontal="left" vertical="center"/>
    </xf>
    <xf numFmtId="0" fontId="27" fillId="0" borderId="89" xfId="49" applyFont="1" applyFill="1" applyBorder="1" applyAlignment="1" applyProtection="1">
      <alignment horizontal="left" vertical="center"/>
      <protection locked="0"/>
    </xf>
    <xf numFmtId="0" fontId="27" fillId="0" borderId="101" xfId="49" applyFont="1" applyFill="1" applyBorder="1" applyAlignment="1" applyProtection="1">
      <alignment horizontal="left" vertical="center"/>
      <protection locked="0"/>
    </xf>
    <xf numFmtId="0" fontId="27" fillId="0" borderId="86" xfId="49" applyFont="1" applyFill="1" applyBorder="1" applyAlignment="1" applyProtection="1">
      <alignment horizontal="left" vertical="center" wrapText="1"/>
      <protection locked="0"/>
    </xf>
    <xf numFmtId="0" fontId="27" fillId="0" borderId="10" xfId="49" applyFont="1" applyFill="1" applyBorder="1" applyAlignment="1" applyProtection="1">
      <alignment horizontal="left" vertical="center" wrapText="1"/>
      <protection locked="0"/>
    </xf>
    <xf numFmtId="0" fontId="27" fillId="0" borderId="39" xfId="49" applyFont="1" applyFill="1" applyBorder="1" applyAlignment="1" applyProtection="1">
      <alignment horizontal="left" vertical="center" wrapText="1"/>
      <protection locked="0"/>
    </xf>
    <xf numFmtId="0" fontId="27" fillId="0" borderId="26" xfId="49" applyFont="1" applyFill="1" applyBorder="1" applyAlignment="1" applyProtection="1">
      <alignment horizontal="left" vertical="center" wrapText="1"/>
      <protection locked="0"/>
    </xf>
    <xf numFmtId="0" fontId="27" fillId="0" borderId="27" xfId="49" applyFont="1" applyFill="1" applyBorder="1" applyAlignment="1" applyProtection="1">
      <alignment horizontal="left" vertical="center" wrapText="1"/>
      <protection locked="0"/>
    </xf>
    <xf numFmtId="0" fontId="27" fillId="0" borderId="30" xfId="49" applyFont="1" applyFill="1" applyBorder="1" applyAlignment="1" applyProtection="1">
      <alignment horizontal="left" vertical="center" wrapText="1"/>
      <protection locked="0"/>
    </xf>
    <xf numFmtId="182" fontId="27" fillId="0" borderId="100" xfId="49" applyNumberFormat="1" applyFont="1" applyFill="1" applyBorder="1" applyAlignment="1">
      <alignment horizontal="right" vertical="center"/>
    </xf>
    <xf numFmtId="0" fontId="22" fillId="0" borderId="89" xfId="49" applyFont="1" applyFill="1" applyBorder="1" applyAlignment="1" applyProtection="1">
      <alignment horizontal="left" vertical="center"/>
      <protection locked="0"/>
    </xf>
    <xf numFmtId="0" fontId="27" fillId="0" borderId="24" xfId="49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 locked="0"/>
    </xf>
    <xf numFmtId="0" fontId="27" fillId="0" borderId="86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0" fontId="27" fillId="0" borderId="11" xfId="0" applyFont="1" applyFill="1" applyBorder="1" applyAlignment="1" applyProtection="1">
      <alignment horizontal="right" vertical="center"/>
      <protection locked="0"/>
    </xf>
    <xf numFmtId="0" fontId="27" fillId="0" borderId="103" xfId="0" applyFont="1" applyFill="1" applyBorder="1" applyAlignment="1" applyProtection="1">
      <alignment horizontal="right" vertical="center"/>
      <protection locked="0"/>
    </xf>
    <xf numFmtId="0" fontId="27" fillId="0" borderId="39" xfId="0" applyFont="1" applyFill="1" applyBorder="1" applyAlignment="1" applyProtection="1">
      <alignment horizontal="right" vertical="center"/>
      <protection locked="0"/>
    </xf>
    <xf numFmtId="182" fontId="27" fillId="0" borderId="86" xfId="49" applyNumberFormat="1" applyFont="1" applyFill="1" applyBorder="1" applyAlignment="1">
      <alignment horizontal="right" vertical="center"/>
    </xf>
    <xf numFmtId="182" fontId="27" fillId="0" borderId="10" xfId="49" applyNumberFormat="1" applyFont="1" applyFill="1" applyBorder="1" applyAlignment="1">
      <alignment horizontal="right" vertical="center"/>
    </xf>
    <xf numFmtId="182" fontId="27" fillId="0" borderId="39" xfId="49" applyNumberFormat="1" applyFont="1" applyFill="1" applyBorder="1" applyAlignment="1">
      <alignment horizontal="right" vertical="center"/>
    </xf>
    <xf numFmtId="38" fontId="27" fillId="0" borderId="21" xfId="34" applyFont="1" applyBorder="1" applyAlignment="1">
      <alignment horizontal="right" vertical="center"/>
    </xf>
    <xf numFmtId="38" fontId="27" fillId="0" borderId="14" xfId="34" applyFont="1" applyBorder="1" applyAlignment="1">
      <alignment horizontal="right" vertical="center"/>
    </xf>
    <xf numFmtId="38" fontId="27" fillId="0" borderId="15" xfId="34" applyFont="1" applyBorder="1" applyAlignment="1">
      <alignment horizontal="right" vertical="center"/>
    </xf>
    <xf numFmtId="182" fontId="27" fillId="0" borderId="98" xfId="49" applyNumberFormat="1" applyFont="1" applyFill="1" applyBorder="1" applyAlignment="1">
      <alignment horizontal="right" vertical="center"/>
    </xf>
    <xf numFmtId="0" fontId="27" fillId="0" borderId="23" xfId="49" applyFont="1" applyBorder="1" applyAlignment="1" applyProtection="1">
      <alignment horizontal="center" vertical="center"/>
      <protection locked="0"/>
    </xf>
    <xf numFmtId="0" fontId="27" fillId="0" borderId="19" xfId="49" applyFont="1" applyBorder="1" applyAlignment="1" applyProtection="1">
      <alignment horizontal="center" vertical="center"/>
      <protection locked="0"/>
    </xf>
    <xf numFmtId="0" fontId="27" fillId="0" borderId="24" xfId="49" applyFont="1" applyBorder="1" applyAlignment="1" applyProtection="1">
      <alignment horizontal="center" vertical="center"/>
      <protection locked="0"/>
    </xf>
    <xf numFmtId="0" fontId="27" fillId="0" borderId="34" xfId="49" applyFont="1" applyFill="1" applyBorder="1" applyAlignment="1" applyProtection="1">
      <alignment horizontal="left" vertical="center"/>
      <protection locked="0"/>
    </xf>
    <xf numFmtId="0" fontId="27" fillId="0" borderId="32" xfId="49" applyFont="1" applyFill="1" applyBorder="1" applyAlignment="1" applyProtection="1">
      <alignment horizontal="left" vertical="center"/>
      <protection locked="0"/>
    </xf>
    <xf numFmtId="0" fontId="27" fillId="0" borderId="33" xfId="49" applyFont="1" applyFill="1" applyBorder="1" applyAlignment="1" applyProtection="1">
      <alignment horizontal="left" vertical="center"/>
      <protection locked="0"/>
    </xf>
    <xf numFmtId="0" fontId="27" fillId="0" borderId="21" xfId="49" applyFont="1" applyBorder="1" applyAlignment="1" applyProtection="1">
      <alignment horizontal="center" vertical="center"/>
      <protection locked="0"/>
    </xf>
    <xf numFmtId="0" fontId="27" fillId="0" borderId="14" xfId="49" applyFont="1" applyBorder="1" applyAlignment="1" applyProtection="1">
      <alignment horizontal="center" vertical="center"/>
      <protection locked="0"/>
    </xf>
    <xf numFmtId="0" fontId="27" fillId="0" borderId="15" xfId="49" applyFont="1" applyBorder="1" applyAlignment="1" applyProtection="1">
      <alignment horizontal="center" vertical="center"/>
      <protection locked="0"/>
    </xf>
    <xf numFmtId="0" fontId="27" fillId="0" borderId="22" xfId="49" applyFont="1" applyBorder="1" applyAlignment="1" applyProtection="1">
      <alignment horizontal="center" vertical="center"/>
      <protection locked="0"/>
    </xf>
    <xf numFmtId="0" fontId="27" fillId="0" borderId="20" xfId="49" applyFont="1" applyBorder="1" applyAlignment="1" applyProtection="1">
      <alignment horizontal="center" vertical="center"/>
      <protection locked="0"/>
    </xf>
    <xf numFmtId="0" fontId="27" fillId="0" borderId="35" xfId="49" applyFont="1" applyFill="1" applyBorder="1" applyAlignment="1" applyProtection="1">
      <alignment horizontal="left" vertical="center"/>
      <protection locked="0"/>
    </xf>
    <xf numFmtId="38" fontId="27" fillId="0" borderId="23" xfId="34" applyFont="1" applyBorder="1" applyAlignment="1">
      <alignment horizontal="right" vertical="center"/>
    </xf>
    <xf numFmtId="38" fontId="27" fillId="0" borderId="19" xfId="34" applyFont="1" applyBorder="1" applyAlignment="1">
      <alignment horizontal="right" vertical="center"/>
    </xf>
    <xf numFmtId="38" fontId="27" fillId="0" borderId="20" xfId="34" applyFont="1" applyBorder="1" applyAlignment="1">
      <alignment horizontal="right" vertical="center"/>
    </xf>
    <xf numFmtId="38" fontId="27" fillId="0" borderId="10" xfId="34" applyFont="1" applyBorder="1" applyAlignment="1" applyProtection="1">
      <alignment horizontal="right" vertical="center"/>
    </xf>
    <xf numFmtId="38" fontId="27" fillId="0" borderId="39" xfId="34" applyFont="1" applyBorder="1" applyAlignment="1" applyProtection="1">
      <alignment horizontal="right" vertical="center"/>
    </xf>
    <xf numFmtId="182" fontId="27" fillId="0" borderId="21" xfId="49" applyNumberFormat="1" applyFont="1" applyFill="1" applyBorder="1" applyAlignment="1">
      <alignment horizontal="right" vertical="center"/>
    </xf>
    <xf numFmtId="182" fontId="27" fillId="0" borderId="14" xfId="49" applyNumberFormat="1" applyFont="1" applyFill="1" applyBorder="1" applyAlignment="1">
      <alignment horizontal="right" vertical="center"/>
    </xf>
    <xf numFmtId="182" fontId="27" fillId="0" borderId="15" xfId="49" applyNumberFormat="1" applyFont="1" applyFill="1" applyBorder="1" applyAlignment="1">
      <alignment horizontal="right" vertical="center"/>
    </xf>
    <xf numFmtId="0" fontId="32" fillId="27" borderId="0" xfId="49" applyFont="1" applyFill="1" applyAlignment="1" applyProtection="1">
      <alignment horizontal="center" vertical="center"/>
    </xf>
    <xf numFmtId="38" fontId="27" fillId="0" borderId="13" xfId="34" applyFont="1" applyBorder="1" applyAlignment="1" applyProtection="1">
      <alignment horizontal="right" vertical="center"/>
    </xf>
    <xf numFmtId="38" fontId="27" fillId="0" borderId="14" xfId="34" applyFont="1" applyBorder="1" applyAlignment="1" applyProtection="1">
      <alignment horizontal="right" vertical="center"/>
    </xf>
    <xf numFmtId="38" fontId="27" fillId="0" borderId="21" xfId="34" applyFont="1" applyBorder="1" applyAlignment="1" applyProtection="1">
      <alignment horizontal="right" vertical="center"/>
    </xf>
    <xf numFmtId="0" fontId="27" fillId="0" borderId="26" xfId="49" applyFont="1" applyBorder="1" applyAlignment="1" applyProtection="1">
      <alignment horizontal="center" vertical="center"/>
    </xf>
    <xf numFmtId="0" fontId="27" fillId="0" borderId="27" xfId="49" applyFont="1" applyBorder="1" applyAlignment="1" applyProtection="1">
      <alignment horizontal="center" vertical="center"/>
    </xf>
    <xf numFmtId="38" fontId="27" fillId="0" borderId="21" xfId="49" applyNumberFormat="1" applyFont="1" applyBorder="1" applyAlignment="1" applyProtection="1">
      <alignment horizontal="right" vertical="center"/>
    </xf>
    <xf numFmtId="0" fontId="27" fillId="0" borderId="14" xfId="49" applyFont="1" applyBorder="1" applyAlignment="1" applyProtection="1">
      <alignment horizontal="right" vertical="center"/>
    </xf>
    <xf numFmtId="0" fontId="27" fillId="0" borderId="15" xfId="49" applyFont="1" applyBorder="1" applyAlignment="1" applyProtection="1">
      <alignment horizontal="right" vertical="center"/>
    </xf>
    <xf numFmtId="0" fontId="27" fillId="0" borderId="30" xfId="49" applyFont="1" applyBorder="1" applyAlignment="1" applyProtection="1">
      <alignment horizontal="center" vertical="center"/>
    </xf>
    <xf numFmtId="0" fontId="27" fillId="0" borderId="29" xfId="49" applyFont="1" applyBorder="1" applyAlignment="1" applyProtection="1">
      <alignment horizontal="center" vertical="center"/>
    </xf>
    <xf numFmtId="0" fontId="27" fillId="0" borderId="28" xfId="49" applyFont="1" applyBorder="1" applyAlignment="1" applyProtection="1">
      <alignment horizontal="center" vertical="center"/>
    </xf>
    <xf numFmtId="0" fontId="29" fillId="0" borderId="107" xfId="49" applyFont="1" applyBorder="1" applyAlignment="1">
      <alignment horizontal="center" vertical="center"/>
    </xf>
    <xf numFmtId="0" fontId="29" fillId="0" borderId="13" xfId="49" applyFont="1" applyBorder="1" applyAlignment="1">
      <alignment horizontal="center" vertical="center"/>
    </xf>
    <xf numFmtId="182" fontId="27" fillId="0" borderId="89" xfId="49" applyNumberFormat="1" applyFont="1" applyFill="1" applyBorder="1" applyAlignment="1" applyProtection="1">
      <alignment horizontal="right" vertical="center"/>
    </xf>
    <xf numFmtId="0" fontId="27" fillId="0" borderId="86" xfId="49" applyFont="1" applyBorder="1" applyAlignment="1" applyProtection="1">
      <alignment vertical="center"/>
    </xf>
    <xf numFmtId="0" fontId="27" fillId="0" borderId="10" xfId="49" applyFont="1" applyBorder="1" applyAlignment="1" applyProtection="1">
      <alignment vertical="center"/>
    </xf>
    <xf numFmtId="0" fontId="27" fillId="0" borderId="11" xfId="49" applyFont="1" applyBorder="1" applyAlignment="1" applyProtection="1">
      <alignment vertical="center"/>
    </xf>
    <xf numFmtId="0" fontId="27" fillId="0" borderId="39" xfId="49" applyFont="1" applyBorder="1" applyAlignment="1" applyProtection="1">
      <alignment vertical="center"/>
    </xf>
    <xf numFmtId="38" fontId="27" fillId="0" borderId="111" xfId="34" applyFont="1" applyBorder="1" applyAlignment="1" applyProtection="1">
      <alignment horizontal="right" vertical="center"/>
    </xf>
    <xf numFmtId="38" fontId="27" fillId="0" borderId="0" xfId="34" applyFont="1" applyBorder="1" applyAlignment="1" applyProtection="1">
      <alignment horizontal="right" vertical="center"/>
    </xf>
    <xf numFmtId="38" fontId="26" fillId="0" borderId="86" xfId="34" applyFont="1" applyBorder="1" applyAlignment="1" applyProtection="1">
      <alignment horizontal="right" vertical="center"/>
    </xf>
    <xf numFmtId="38" fontId="26" fillId="0" borderId="10" xfId="34" applyFont="1" applyBorder="1" applyAlignment="1" applyProtection="1">
      <alignment horizontal="right" vertical="center"/>
    </xf>
    <xf numFmtId="38" fontId="26" fillId="0" borderId="66" xfId="34" applyFont="1" applyBorder="1" applyAlignment="1" applyProtection="1">
      <alignment horizontal="right" vertical="center"/>
    </xf>
    <xf numFmtId="38" fontId="27" fillId="0" borderId="63" xfId="34" applyFont="1" applyBorder="1" applyAlignment="1" applyProtection="1">
      <alignment horizontal="right" vertical="center"/>
    </xf>
    <xf numFmtId="0" fontId="26" fillId="0" borderId="12" xfId="49" applyFont="1" applyBorder="1" applyAlignment="1">
      <alignment horizontal="center" vertical="center"/>
    </xf>
    <xf numFmtId="0" fontId="26" fillId="0" borderId="66" xfId="49" applyFont="1" applyBorder="1" applyAlignment="1">
      <alignment horizontal="center" vertical="center"/>
    </xf>
    <xf numFmtId="2" fontId="26" fillId="0" borderId="101" xfId="49" applyNumberFormat="1" applyFont="1" applyBorder="1" applyAlignment="1">
      <alignment horizontal="center" vertical="center"/>
    </xf>
    <xf numFmtId="2" fontId="26" fillId="0" borderId="112" xfId="49" applyNumberFormat="1" applyFont="1" applyBorder="1" applyAlignment="1">
      <alignment horizontal="center" vertical="center"/>
    </xf>
    <xf numFmtId="0" fontId="27" fillId="0" borderId="21" xfId="49" applyFont="1" applyFill="1" applyBorder="1" applyAlignment="1">
      <alignment horizontal="left" vertical="center" shrinkToFit="1"/>
    </xf>
    <xf numFmtId="0" fontId="27" fillId="0" borderId="14" xfId="49" applyFont="1" applyFill="1" applyBorder="1" applyAlignment="1">
      <alignment horizontal="left" vertical="center" shrinkToFit="1"/>
    </xf>
    <xf numFmtId="0" fontId="27" fillId="0" borderId="15" xfId="49" applyFont="1" applyFill="1" applyBorder="1" applyAlignment="1">
      <alignment horizontal="left" vertical="center" shrinkToFit="1"/>
    </xf>
    <xf numFmtId="38" fontId="27" fillId="0" borderId="93" xfId="34" applyFont="1" applyFill="1" applyBorder="1" applyAlignment="1">
      <alignment horizontal="right" vertical="center"/>
    </xf>
    <xf numFmtId="38" fontId="27" fillId="0" borderId="16" xfId="34" applyFont="1" applyFill="1" applyBorder="1" applyAlignment="1">
      <alignment horizontal="right" vertical="center"/>
    </xf>
    <xf numFmtId="38" fontId="27" fillId="0" borderId="96" xfId="34" applyFont="1" applyFill="1" applyBorder="1" applyAlignment="1">
      <alignment horizontal="right" vertical="center"/>
    </xf>
    <xf numFmtId="0" fontId="27" fillId="0" borderId="23" xfId="49" applyFont="1" applyFill="1" applyBorder="1" applyAlignment="1">
      <alignment horizontal="left" vertical="center" shrinkToFit="1"/>
    </xf>
    <xf numFmtId="0" fontId="27" fillId="0" borderId="19" xfId="49" applyFont="1" applyFill="1" applyBorder="1" applyAlignment="1">
      <alignment horizontal="left" vertical="center" shrinkToFit="1"/>
    </xf>
    <xf numFmtId="0" fontId="27" fillId="0" borderId="20" xfId="49" applyFont="1" applyFill="1" applyBorder="1" applyAlignment="1">
      <alignment horizontal="left" vertical="center" shrinkToFit="1"/>
    </xf>
    <xf numFmtId="0" fontId="27" fillId="0" borderId="87" xfId="49" applyFont="1" applyFill="1" applyBorder="1" applyAlignment="1">
      <alignment horizontal="left" vertical="center" shrinkToFit="1"/>
    </xf>
    <xf numFmtId="0" fontId="27" fillId="0" borderId="17" xfId="49" applyFont="1" applyFill="1" applyBorder="1" applyAlignment="1">
      <alignment horizontal="left" vertical="center" shrinkToFit="1"/>
    </xf>
    <xf numFmtId="0" fontId="27" fillId="0" borderId="88" xfId="49" applyFont="1" applyFill="1" applyBorder="1" applyAlignment="1">
      <alignment horizontal="left" vertical="center" shrinkToFit="1"/>
    </xf>
    <xf numFmtId="0" fontId="27" fillId="0" borderId="45" xfId="49" applyFont="1" applyBorder="1" applyAlignment="1">
      <alignment horizontal="center" vertical="center"/>
    </xf>
    <xf numFmtId="0" fontId="27" fillId="0" borderId="63" xfId="49" applyFont="1" applyBorder="1" applyAlignment="1">
      <alignment horizontal="center" vertical="center"/>
    </xf>
    <xf numFmtId="2" fontId="27" fillId="0" borderId="108" xfId="49" applyNumberFormat="1" applyFont="1" applyBorder="1" applyAlignment="1">
      <alignment horizontal="center" vertical="center"/>
    </xf>
    <xf numFmtId="2" fontId="27" fillId="0" borderId="109" xfId="49" applyNumberFormat="1" applyFont="1" applyBorder="1" applyAlignment="1">
      <alignment horizontal="center" vertical="center"/>
    </xf>
    <xf numFmtId="176" fontId="22" fillId="24" borderId="66" xfId="49" applyNumberFormat="1" applyFont="1" applyFill="1" applyBorder="1" applyAlignment="1" applyProtection="1">
      <alignment horizontal="center" vertical="center"/>
    </xf>
    <xf numFmtId="176" fontId="22" fillId="24" borderId="10" xfId="49" applyNumberFormat="1" applyFont="1" applyFill="1" applyBorder="1" applyAlignment="1" applyProtection="1">
      <alignment horizontal="center" vertical="center"/>
    </xf>
    <xf numFmtId="176" fontId="22" fillId="24" borderId="11" xfId="49" applyNumberFormat="1" applyFont="1" applyFill="1" applyBorder="1" applyAlignment="1" applyProtection="1">
      <alignment horizontal="center" vertical="center"/>
    </xf>
    <xf numFmtId="0" fontId="27" fillId="0" borderId="110" xfId="49" applyFont="1" applyBorder="1" applyAlignment="1">
      <alignment horizontal="center" vertical="center"/>
    </xf>
    <xf numFmtId="0" fontId="27" fillId="0" borderId="31" xfId="49" applyFont="1" applyBorder="1" applyAlignment="1">
      <alignment horizontal="center" vertical="center"/>
    </xf>
    <xf numFmtId="38" fontId="27" fillId="0" borderId="111" xfId="49" applyNumberFormat="1" applyFont="1" applyBorder="1" applyAlignment="1" applyProtection="1">
      <alignment horizontal="right" vertical="center"/>
    </xf>
    <xf numFmtId="0" fontId="27" fillId="0" borderId="0" xfId="49" applyFont="1" applyBorder="1" applyAlignment="1" applyProtection="1">
      <alignment horizontal="right" vertical="center"/>
    </xf>
    <xf numFmtId="0" fontId="27" fillId="0" borderId="37" xfId="49" applyFont="1" applyBorder="1" applyAlignment="1" applyProtection="1">
      <alignment horizontal="right" vertical="center"/>
    </xf>
    <xf numFmtId="0" fontId="22" fillId="24" borderId="56" xfId="49" applyFont="1" applyFill="1" applyBorder="1" applyAlignment="1" applyProtection="1">
      <alignment horizontal="center" vertical="center"/>
    </xf>
    <xf numFmtId="0" fontId="22" fillId="24" borderId="17" xfId="49" applyFont="1" applyFill="1" applyBorder="1" applyAlignment="1" applyProtection="1">
      <alignment horizontal="center" vertical="center"/>
    </xf>
    <xf numFmtId="0" fontId="22" fillId="24" borderId="72" xfId="49" applyFont="1" applyFill="1" applyBorder="1" applyAlignment="1" applyProtection="1">
      <alignment horizontal="center" vertical="center"/>
    </xf>
    <xf numFmtId="0" fontId="22" fillId="24" borderId="63" xfId="49" applyFont="1" applyFill="1" applyBorder="1" applyAlignment="1" applyProtection="1">
      <alignment horizontal="center" vertical="center"/>
    </xf>
    <xf numFmtId="0" fontId="22" fillId="24" borderId="0" xfId="49" applyFont="1" applyFill="1" applyBorder="1" applyAlignment="1" applyProtection="1">
      <alignment horizontal="center" vertical="center"/>
    </xf>
    <xf numFmtId="0" fontId="22" fillId="24" borderId="38" xfId="49" applyFont="1" applyFill="1" applyBorder="1" applyAlignment="1" applyProtection="1">
      <alignment horizontal="center" vertical="center"/>
    </xf>
    <xf numFmtId="0" fontId="22" fillId="24" borderId="64" xfId="49" applyFont="1" applyFill="1" applyBorder="1" applyAlignment="1" applyProtection="1">
      <alignment horizontal="center" vertical="center"/>
    </xf>
    <xf numFmtId="0" fontId="22" fillId="24" borderId="36" xfId="49" applyFont="1" applyFill="1" applyBorder="1" applyAlignment="1" applyProtection="1">
      <alignment horizontal="center" vertical="center"/>
    </xf>
    <xf numFmtId="0" fontId="47" fillId="0" borderId="103" xfId="49" applyFont="1" applyBorder="1" applyAlignment="1">
      <alignment horizontal="center" vertical="center"/>
    </xf>
    <xf numFmtId="0" fontId="47" fillId="0" borderId="105" xfId="49" applyFont="1" applyBorder="1" applyAlignment="1">
      <alignment horizontal="center" vertical="center"/>
    </xf>
    <xf numFmtId="2" fontId="27" fillId="0" borderId="92" xfId="49" applyNumberFormat="1" applyFont="1" applyBorder="1" applyAlignment="1">
      <alignment horizontal="center" vertical="center"/>
    </xf>
    <xf numFmtId="2" fontId="27" fillId="0" borderId="113" xfId="49" applyNumberFormat="1" applyFont="1" applyBorder="1" applyAlignment="1">
      <alignment horizontal="center" vertical="center"/>
    </xf>
    <xf numFmtId="38" fontId="26" fillId="0" borderId="86" xfId="49" applyNumberFormat="1" applyFont="1" applyBorder="1" applyAlignment="1" applyProtection="1">
      <alignment horizontal="right" vertical="center"/>
    </xf>
    <xf numFmtId="0" fontId="26" fillId="0" borderId="10" xfId="49" applyFont="1" applyBorder="1" applyAlignment="1" applyProtection="1">
      <alignment horizontal="right" vertical="center"/>
    </xf>
    <xf numFmtId="0" fontId="26" fillId="0" borderId="39" xfId="49" applyFont="1" applyBorder="1" applyAlignment="1" applyProtection="1">
      <alignment horizontal="right" vertical="center"/>
    </xf>
    <xf numFmtId="0" fontId="27" fillId="0" borderId="26" xfId="49" applyFont="1" applyFill="1" applyBorder="1" applyAlignment="1">
      <alignment horizontal="left" vertical="center" shrinkToFit="1"/>
    </xf>
    <xf numFmtId="0" fontId="27" fillId="0" borderId="27" xfId="49" applyFont="1" applyFill="1" applyBorder="1" applyAlignment="1">
      <alignment horizontal="left" vertical="center" shrinkToFit="1"/>
    </xf>
    <xf numFmtId="0" fontId="27" fillId="0" borderId="30" xfId="49" applyFont="1" applyFill="1" applyBorder="1" applyAlignment="1">
      <alignment horizontal="left" vertical="center" shrinkToFit="1"/>
    </xf>
    <xf numFmtId="182" fontId="27" fillId="0" borderId="93" xfId="49" applyNumberFormat="1" applyFont="1" applyFill="1" applyBorder="1" applyAlignment="1">
      <alignment horizontal="right" vertical="center"/>
    </xf>
    <xf numFmtId="182" fontId="27" fillId="0" borderId="16" xfId="49" applyNumberFormat="1" applyFont="1" applyFill="1" applyBorder="1" applyAlignment="1">
      <alignment horizontal="right" vertical="center"/>
    </xf>
    <xf numFmtId="182" fontId="27" fillId="0" borderId="96" xfId="49" applyNumberFormat="1" applyFont="1" applyFill="1" applyBorder="1" applyAlignment="1">
      <alignment horizontal="right" vertical="center"/>
    </xf>
    <xf numFmtId="0" fontId="25" fillId="0" borderId="86" xfId="49" applyFont="1" applyBorder="1" applyAlignment="1">
      <alignment horizontal="center" vertical="center"/>
    </xf>
    <xf numFmtId="0" fontId="25" fillId="0" borderId="10" xfId="49" applyFont="1" applyBorder="1" applyAlignment="1">
      <alignment horizontal="center" vertical="center"/>
    </xf>
    <xf numFmtId="0" fontId="25" fillId="0" borderId="11" xfId="49" applyFont="1" applyBorder="1" applyAlignment="1">
      <alignment horizontal="center" vertical="center"/>
    </xf>
    <xf numFmtId="0" fontId="27" fillId="0" borderId="18" xfId="49" applyFont="1" applyBorder="1" applyAlignment="1">
      <alignment horizontal="center" vertical="center" shrinkToFit="1"/>
    </xf>
    <xf numFmtId="0" fontId="27" fillId="0" borderId="19" xfId="49" applyFont="1" applyBorder="1" applyAlignment="1">
      <alignment horizontal="center" vertical="center" shrinkToFit="1"/>
    </xf>
    <xf numFmtId="0" fontId="27" fillId="0" borderId="20" xfId="49" applyFont="1" applyBorder="1" applyAlignment="1">
      <alignment horizontal="center" vertical="center" shrinkToFit="1"/>
    </xf>
    <xf numFmtId="2" fontId="27" fillId="0" borderId="104" xfId="49" applyNumberFormat="1" applyFont="1" applyBorder="1" applyAlignment="1">
      <alignment horizontal="center" vertical="center"/>
    </xf>
    <xf numFmtId="2" fontId="27" fillId="0" borderId="106" xfId="49" applyNumberFormat="1" applyFont="1" applyBorder="1" applyAlignment="1">
      <alignment horizontal="center" vertical="center"/>
    </xf>
    <xf numFmtId="38" fontId="27" fillId="0" borderId="23" xfId="49" applyNumberFormat="1" applyFont="1" applyBorder="1" applyAlignment="1" applyProtection="1">
      <alignment horizontal="right" vertical="center"/>
    </xf>
    <xf numFmtId="0" fontId="27" fillId="0" borderId="19" xfId="49" applyFont="1" applyBorder="1" applyAlignment="1" applyProtection="1">
      <alignment horizontal="right" vertical="center"/>
    </xf>
    <xf numFmtId="0" fontId="27" fillId="0" borderId="20" xfId="49" applyFont="1" applyBorder="1" applyAlignment="1" applyProtection="1">
      <alignment horizontal="right" vertical="center"/>
    </xf>
    <xf numFmtId="38" fontId="27" fillId="0" borderId="23" xfId="34" applyFont="1" applyBorder="1" applyAlignment="1" applyProtection="1">
      <alignment horizontal="right" vertical="center"/>
    </xf>
    <xf numFmtId="38" fontId="27" fillId="0" borderId="19" xfId="34" applyFont="1" applyBorder="1" applyAlignment="1" applyProtection="1">
      <alignment horizontal="right" vertical="center"/>
    </xf>
    <xf numFmtId="38" fontId="27" fillId="0" borderId="18" xfId="34" applyFont="1" applyBorder="1" applyAlignment="1" applyProtection="1">
      <alignment horizontal="right" vertical="center"/>
    </xf>
    <xf numFmtId="0" fontId="27" fillId="0" borderId="93" xfId="49" applyFont="1" applyFill="1" applyBorder="1" applyAlignment="1">
      <alignment horizontal="center" vertical="center"/>
    </xf>
    <xf numFmtId="0" fontId="27" fillId="0" borderId="96" xfId="49" applyFont="1" applyFill="1" applyBorder="1" applyAlignment="1">
      <alignment horizontal="center" vertical="center"/>
    </xf>
    <xf numFmtId="0" fontId="27" fillId="0" borderId="86" xfId="49" applyFont="1" applyBorder="1" applyAlignment="1">
      <alignment vertical="center"/>
    </xf>
    <xf numFmtId="0" fontId="27" fillId="0" borderId="10" xfId="49" applyFont="1" applyBorder="1" applyAlignment="1">
      <alignment vertical="center"/>
    </xf>
    <xf numFmtId="0" fontId="27" fillId="0" borderId="11" xfId="49" applyFont="1" applyBorder="1" applyAlignment="1">
      <alignment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7" fillId="0" borderId="86" xfId="49" applyFont="1" applyFill="1" applyBorder="1" applyAlignment="1">
      <alignment vertical="center"/>
    </xf>
    <xf numFmtId="0" fontId="27" fillId="0" borderId="10" xfId="49" applyFont="1" applyFill="1" applyBorder="1" applyAlignment="1">
      <alignment vertical="center"/>
    </xf>
    <xf numFmtId="0" fontId="27" fillId="0" borderId="11" xfId="49" applyFont="1" applyFill="1" applyBorder="1" applyAlignment="1">
      <alignment vertical="center"/>
    </xf>
    <xf numFmtId="0" fontId="27" fillId="25" borderId="29" xfId="49" applyFont="1" applyFill="1" applyBorder="1" applyAlignment="1">
      <alignment horizontal="left" vertical="center"/>
    </xf>
    <xf numFmtId="0" fontId="27" fillId="25" borderId="27" xfId="49" applyFont="1" applyFill="1" applyBorder="1" applyAlignment="1">
      <alignment horizontal="left" vertical="center"/>
    </xf>
    <xf numFmtId="0" fontId="27" fillId="25" borderId="30" xfId="49" applyFont="1" applyFill="1" applyBorder="1" applyAlignment="1">
      <alignment horizontal="left"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0" fontId="22" fillId="24" borderId="66" xfId="49" applyFont="1" applyFill="1" applyBorder="1" applyAlignment="1">
      <alignment horizontal="center" vertical="center"/>
    </xf>
    <xf numFmtId="0" fontId="31" fillId="24" borderId="114" xfId="49" applyFont="1" applyFill="1" applyBorder="1" applyAlignment="1">
      <alignment horizontal="center" vertical="center"/>
    </xf>
    <xf numFmtId="0" fontId="31" fillId="24" borderId="10" xfId="49" applyFont="1" applyFill="1" applyBorder="1" applyAlignment="1">
      <alignment horizontal="center" vertical="center"/>
    </xf>
    <xf numFmtId="0" fontId="31" fillId="24" borderId="11" xfId="49" applyFont="1" applyFill="1" applyBorder="1" applyAlignment="1">
      <alignment horizontal="center" vertical="center"/>
    </xf>
    <xf numFmtId="0" fontId="31" fillId="24" borderId="66" xfId="49" applyFont="1" applyFill="1" applyBorder="1" applyAlignment="1">
      <alignment horizontal="center" vertical="center"/>
    </xf>
    <xf numFmtId="0" fontId="31" fillId="24" borderId="115" xfId="49" applyFont="1" applyFill="1" applyBorder="1" applyAlignment="1">
      <alignment horizontal="center" vertical="center"/>
    </xf>
    <xf numFmtId="38" fontId="25" fillId="0" borderId="10" xfId="34" applyFont="1" applyBorder="1" applyAlignment="1">
      <alignment horizontal="center" vertical="center"/>
    </xf>
    <xf numFmtId="180" fontId="27" fillId="0" borderId="10" xfId="49" applyNumberFormat="1" applyFont="1" applyBorder="1" applyAlignment="1">
      <alignment vertical="center"/>
    </xf>
    <xf numFmtId="176" fontId="25" fillId="26" borderId="10" xfId="0" applyNumberFormat="1" applyFont="1" applyFill="1" applyBorder="1" applyAlignment="1">
      <alignment horizontal="center" vertical="center"/>
    </xf>
    <xf numFmtId="176" fontId="25" fillId="26" borderId="11" xfId="0" applyNumberFormat="1" applyFont="1" applyFill="1" applyBorder="1" applyAlignment="1">
      <alignment horizontal="center" vertical="center"/>
    </xf>
    <xf numFmtId="181" fontId="25" fillId="0" borderId="10" xfId="49" applyNumberFormat="1" applyFont="1" applyBorder="1" applyAlignment="1">
      <alignment vertical="center" shrinkToFit="1"/>
    </xf>
    <xf numFmtId="181" fontId="25" fillId="0" borderId="10" xfId="49" applyNumberFormat="1" applyFont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49" fontId="25" fillId="0" borderId="86" xfId="49" applyNumberFormat="1" applyFont="1" applyBorder="1" applyAlignment="1">
      <alignment horizontal="left" vertical="center"/>
    </xf>
    <xf numFmtId="49" fontId="25" fillId="0" borderId="10" xfId="49" applyNumberFormat="1" applyFont="1" applyBorder="1" applyAlignment="1">
      <alignment horizontal="left" vertical="center"/>
    </xf>
    <xf numFmtId="49" fontId="25" fillId="0" borderId="11" xfId="49" applyNumberFormat="1" applyFont="1" applyBorder="1" applyAlignment="1">
      <alignment horizontal="left" vertical="center"/>
    </xf>
    <xf numFmtId="0" fontId="26" fillId="0" borderId="86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>
      <alignment horizontal="center" vertical="center" shrinkToFit="1"/>
    </xf>
    <xf numFmtId="0" fontId="27" fillId="0" borderId="26" xfId="49" applyFont="1" applyBorder="1" applyAlignment="1">
      <alignment vertical="center" shrinkToFit="1"/>
    </xf>
    <xf numFmtId="0" fontId="27" fillId="0" borderId="27" xfId="49" applyFont="1" applyBorder="1" applyAlignment="1">
      <alignment vertical="center" shrinkToFit="1"/>
    </xf>
    <xf numFmtId="0" fontId="27" fillId="0" borderId="28" xfId="49" applyFont="1" applyBorder="1" applyAlignment="1">
      <alignment vertical="center" shrinkToFit="1"/>
    </xf>
    <xf numFmtId="0" fontId="27" fillId="0" borderId="66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11" xfId="49" applyFont="1" applyFill="1" applyBorder="1" applyAlignment="1">
      <alignment horizontal="center" vertical="center"/>
    </xf>
    <xf numFmtId="0" fontId="27" fillId="0" borderId="86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6" fillId="0" borderId="44" xfId="49" applyFont="1" applyBorder="1" applyAlignment="1">
      <alignment horizontal="center" vertical="center" textRotation="255"/>
    </xf>
    <xf numFmtId="0" fontId="26" fillId="0" borderId="45" xfId="49" applyFont="1" applyBorder="1" applyAlignment="1">
      <alignment horizontal="center" vertical="center" textRotation="255"/>
    </xf>
    <xf numFmtId="0" fontId="26" fillId="0" borderId="25" xfId="49" applyFont="1" applyBorder="1" applyAlignment="1">
      <alignment horizontal="center" vertical="center" textRotation="255"/>
    </xf>
    <xf numFmtId="0" fontId="26" fillId="0" borderId="44" xfId="49" applyFont="1" applyFill="1" applyBorder="1" applyAlignment="1">
      <alignment horizontal="center" vertical="center" textRotation="255"/>
    </xf>
    <xf numFmtId="0" fontId="26" fillId="0" borderId="45" xfId="49" applyFont="1" applyFill="1" applyBorder="1" applyAlignment="1">
      <alignment horizontal="center" vertical="center" textRotation="255"/>
    </xf>
    <xf numFmtId="0" fontId="26" fillId="0" borderId="25" xfId="49" applyFont="1" applyFill="1" applyBorder="1" applyAlignment="1">
      <alignment horizontal="center" vertical="center" textRotation="255"/>
    </xf>
    <xf numFmtId="0" fontId="27" fillId="0" borderId="21" xfId="49" applyFont="1" applyFill="1" applyBorder="1" applyAlignment="1">
      <alignment vertical="center"/>
    </xf>
    <xf numFmtId="0" fontId="27" fillId="0" borderId="14" xfId="49" applyFont="1" applyFill="1" applyBorder="1" applyAlignment="1">
      <alignment vertical="center"/>
    </xf>
    <xf numFmtId="0" fontId="27" fillId="0" borderId="22" xfId="49" applyFont="1" applyFill="1" applyBorder="1" applyAlignment="1">
      <alignment vertical="center"/>
    </xf>
    <xf numFmtId="0" fontId="27" fillId="0" borderId="13" xfId="49" applyFont="1" applyFill="1" applyBorder="1" applyAlignment="1">
      <alignment horizontal="left" vertical="center"/>
    </xf>
    <xf numFmtId="0" fontId="21" fillId="0" borderId="2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7" fillId="25" borderId="118" xfId="49" applyFont="1" applyFill="1" applyBorder="1" applyAlignment="1">
      <alignment horizontal="left" vertical="center"/>
    </xf>
    <xf numFmtId="0" fontId="27" fillId="25" borderId="16" xfId="49" applyFont="1" applyFill="1" applyBorder="1" applyAlignment="1">
      <alignment horizontal="left" vertical="center"/>
    </xf>
    <xf numFmtId="0" fontId="27" fillId="25" borderId="96" xfId="49" applyFont="1" applyFill="1" applyBorder="1" applyAlignment="1">
      <alignment horizontal="left" vertical="center"/>
    </xf>
    <xf numFmtId="0" fontId="27" fillId="0" borderId="18" xfId="49" applyFont="1" applyBorder="1" applyAlignment="1">
      <alignment vertical="center"/>
    </xf>
    <xf numFmtId="0" fontId="27" fillId="0" borderId="111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0" fontId="27" fillId="0" borderId="38" xfId="49" applyFont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8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72" xfId="0" applyFont="1" applyFill="1" applyBorder="1" applyAlignment="1">
      <alignment vertical="center"/>
    </xf>
    <xf numFmtId="0" fontId="22" fillId="24" borderId="39" xfId="0" applyFont="1" applyFill="1" applyBorder="1" applyAlignment="1">
      <alignment horizontal="center" vertical="center"/>
    </xf>
    <xf numFmtId="0" fontId="27" fillId="0" borderId="31" xfId="49" applyFont="1" applyFill="1" applyBorder="1" applyAlignment="1">
      <alignment horizontal="left" vertical="center"/>
    </xf>
    <xf numFmtId="0" fontId="27" fillId="0" borderId="32" xfId="49" applyFont="1" applyFill="1" applyBorder="1" applyAlignment="1">
      <alignment horizontal="left" vertical="center"/>
    </xf>
    <xf numFmtId="0" fontId="27" fillId="0" borderId="33" xfId="49" applyFont="1" applyFill="1" applyBorder="1" applyAlignment="1">
      <alignment horizontal="left" vertical="center"/>
    </xf>
    <xf numFmtId="0" fontId="27" fillId="0" borderId="34" xfId="49" applyFont="1" applyFill="1" applyBorder="1" applyAlignment="1">
      <alignment vertical="center"/>
    </xf>
    <xf numFmtId="0" fontId="27" fillId="0" borderId="32" xfId="49" applyFont="1" applyFill="1" applyBorder="1" applyAlignment="1">
      <alignment vertical="center"/>
    </xf>
    <xf numFmtId="0" fontId="27" fillId="0" borderId="35" xfId="49" applyFont="1" applyFill="1" applyBorder="1" applyAlignment="1">
      <alignment vertical="center"/>
    </xf>
    <xf numFmtId="0" fontId="27" fillId="0" borderId="66" xfId="49" applyFont="1" applyBorder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7" fillId="0" borderId="11" xfId="49" applyFont="1" applyBorder="1" applyAlignment="1">
      <alignment horizontal="center" vertical="center"/>
    </xf>
    <xf numFmtId="0" fontId="21" fillId="0" borderId="26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2" fillId="24" borderId="116" xfId="0" applyFont="1" applyFill="1" applyBorder="1" applyAlignment="1">
      <alignment horizontal="center" vertical="center"/>
    </xf>
    <xf numFmtId="0" fontId="24" fillId="26" borderId="117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94" xfId="0" applyFont="1" applyFill="1" applyBorder="1" applyAlignment="1">
      <alignment vertical="center"/>
    </xf>
    <xf numFmtId="0" fontId="27" fillId="0" borderId="93" xfId="49" applyFont="1" applyBorder="1" applyAlignment="1">
      <alignment vertical="center"/>
    </xf>
    <xf numFmtId="0" fontId="27" fillId="0" borderId="16" xfId="49" applyFont="1" applyBorder="1" applyAlignment="1">
      <alignment vertical="center"/>
    </xf>
    <xf numFmtId="0" fontId="27" fillId="0" borderId="94" xfId="49" applyFont="1" applyBorder="1" applyAlignment="1">
      <alignment vertical="center"/>
    </xf>
    <xf numFmtId="0" fontId="27" fillId="25" borderId="118" xfId="49" applyFont="1" applyFill="1" applyBorder="1" applyAlignment="1">
      <alignment vertical="center"/>
    </xf>
    <xf numFmtId="0" fontId="27" fillId="25" borderId="16" xfId="49" applyFont="1" applyFill="1" applyBorder="1" applyAlignment="1">
      <alignment vertical="center"/>
    </xf>
    <xf numFmtId="0" fontId="27" fillId="25" borderId="96" xfId="49" applyFont="1" applyFill="1" applyBorder="1" applyAlignment="1">
      <alignment vertical="center"/>
    </xf>
    <xf numFmtId="0" fontId="27" fillId="0" borderId="89" xfId="49" applyFont="1" applyBorder="1" applyAlignment="1">
      <alignment vertical="center"/>
    </xf>
    <xf numFmtId="0" fontId="27" fillId="0" borderId="101" xfId="49" applyFont="1" applyBorder="1" applyAlignment="1">
      <alignment vertical="center"/>
    </xf>
    <xf numFmtId="0" fontId="25" fillId="26" borderId="10" xfId="0" applyNumberFormat="1" applyFont="1" applyFill="1" applyBorder="1" applyAlignment="1">
      <alignment horizontal="center" vertical="center"/>
    </xf>
    <xf numFmtId="0" fontId="25" fillId="26" borderId="11" xfId="0" applyNumberFormat="1" applyFont="1" applyFill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76" fontId="27" fillId="0" borderId="10" xfId="49" applyNumberFormat="1" applyFont="1" applyBorder="1" applyAlignment="1">
      <alignment vertical="center"/>
    </xf>
    <xf numFmtId="0" fontId="27" fillId="0" borderId="13" xfId="49" applyFont="1" applyFill="1" applyBorder="1" applyAlignment="1">
      <alignment vertical="center"/>
    </xf>
    <xf numFmtId="0" fontId="27" fillId="0" borderId="15" xfId="49" applyFont="1" applyFill="1" applyBorder="1" applyAlignment="1">
      <alignment vertical="center"/>
    </xf>
    <xf numFmtId="0" fontId="27" fillId="0" borderId="23" xfId="49" applyFont="1" applyBorder="1" applyAlignment="1">
      <alignment horizontal="left" vertical="center"/>
    </xf>
    <xf numFmtId="0" fontId="27" fillId="0" borderId="19" xfId="49" applyFont="1" applyBorder="1" applyAlignment="1">
      <alignment horizontal="left" vertical="center"/>
    </xf>
    <xf numFmtId="0" fontId="27" fillId="0" borderId="24" xfId="49" applyFont="1" applyBorder="1" applyAlignment="1">
      <alignment horizontal="left" vertical="center"/>
    </xf>
    <xf numFmtId="0" fontId="27" fillId="0" borderId="21" xfId="49" applyFont="1" applyBorder="1" applyAlignment="1">
      <alignment horizontal="left" vertical="center"/>
    </xf>
    <xf numFmtId="0" fontId="27" fillId="0" borderId="14" xfId="49" applyFont="1" applyBorder="1" applyAlignment="1">
      <alignment horizontal="left" vertical="center"/>
    </xf>
    <xf numFmtId="0" fontId="27" fillId="0" borderId="22" xfId="49" applyFont="1" applyBorder="1" applyAlignment="1">
      <alignment horizontal="left" vertical="center"/>
    </xf>
    <xf numFmtId="0" fontId="27" fillId="0" borderId="23" xfId="49" applyFont="1" applyFill="1" applyBorder="1" applyAlignment="1">
      <alignment vertical="center"/>
    </xf>
    <xf numFmtId="0" fontId="27" fillId="0" borderId="19" xfId="49" applyFont="1" applyFill="1" applyBorder="1" applyAlignment="1">
      <alignment vertical="center"/>
    </xf>
    <xf numFmtId="0" fontId="27" fillId="0" borderId="24" xfId="49" applyFont="1" applyFill="1" applyBorder="1" applyAlignment="1">
      <alignment vertical="center"/>
    </xf>
    <xf numFmtId="0" fontId="27" fillId="0" borderId="26" xfId="49" applyFont="1" applyFill="1" applyBorder="1" applyAlignment="1">
      <alignment vertical="center"/>
    </xf>
    <xf numFmtId="0" fontId="27" fillId="0" borderId="27" xfId="49" applyFont="1" applyFill="1" applyBorder="1" applyAlignment="1">
      <alignment vertical="center"/>
    </xf>
    <xf numFmtId="0" fontId="27" fillId="0" borderId="28" xfId="49" applyFont="1" applyFill="1" applyBorder="1" applyAlignment="1">
      <alignment vertical="center"/>
    </xf>
    <xf numFmtId="0" fontId="27" fillId="0" borderId="29" xfId="49" applyFont="1" applyFill="1" applyBorder="1" applyAlignment="1">
      <alignment horizontal="left" vertical="center"/>
    </xf>
    <xf numFmtId="0" fontId="27" fillId="0" borderId="27" xfId="49" applyFont="1" applyFill="1" applyBorder="1" applyAlignment="1">
      <alignment horizontal="left" vertical="center"/>
    </xf>
    <xf numFmtId="0" fontId="27" fillId="0" borderId="30" xfId="49" applyFont="1" applyFill="1" applyBorder="1" applyAlignment="1">
      <alignment horizontal="left" vertical="center"/>
    </xf>
    <xf numFmtId="0" fontId="28" fillId="0" borderId="38" xfId="49" applyFont="1" applyBorder="1" applyAlignment="1">
      <alignment horizontal="center" vertical="center"/>
    </xf>
    <xf numFmtId="0" fontId="21" fillId="0" borderId="34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0" fontId="26" fillId="0" borderId="44" xfId="49" applyFont="1" applyBorder="1" applyAlignment="1">
      <alignment horizontal="center" vertical="center" textRotation="255" shrinkToFit="1"/>
    </xf>
    <xf numFmtId="0" fontId="26" fillId="0" borderId="45" xfId="49" applyFont="1" applyBorder="1" applyAlignment="1">
      <alignment horizontal="center" vertical="center" textRotation="255" shrinkToFit="1"/>
    </xf>
    <xf numFmtId="0" fontId="26" fillId="0" borderId="25" xfId="49" applyFont="1" applyBorder="1" applyAlignment="1">
      <alignment horizontal="center" vertical="center" textRotation="255" shrinkToFit="1"/>
    </xf>
    <xf numFmtId="0" fontId="35" fillId="0" borderId="21" xfId="0" applyFont="1" applyBorder="1" applyAlignment="1">
      <alignment horizontal="left" vertical="center" shrinkToFit="1"/>
    </xf>
    <xf numFmtId="0" fontId="35" fillId="0" borderId="14" xfId="0" applyFont="1" applyBorder="1" applyAlignment="1">
      <alignment horizontal="left" vertical="center" shrinkToFit="1"/>
    </xf>
    <xf numFmtId="0" fontId="35" fillId="0" borderId="22" xfId="0" applyFont="1" applyBorder="1" applyAlignment="1">
      <alignment horizontal="left" vertical="center" shrinkToFit="1"/>
    </xf>
    <xf numFmtId="0" fontId="35" fillId="0" borderId="23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left" vertical="center" shrinkToFit="1"/>
    </xf>
    <xf numFmtId="0" fontId="35" fillId="0" borderId="24" xfId="0" applyFont="1" applyBorder="1" applyAlignment="1">
      <alignment horizontal="left" vertical="center" shrinkToFit="1"/>
    </xf>
    <xf numFmtId="0" fontId="27" fillId="0" borderId="26" xfId="49" applyFont="1" applyBorder="1" applyAlignment="1">
      <alignment horizontal="left" vertical="center"/>
    </xf>
    <xf numFmtId="0" fontId="27" fillId="0" borderId="27" xfId="49" applyFont="1" applyBorder="1" applyAlignment="1">
      <alignment horizontal="left" vertical="center"/>
    </xf>
    <xf numFmtId="0" fontId="27" fillId="0" borderId="28" xfId="49" applyFont="1" applyBorder="1" applyAlignment="1">
      <alignment horizontal="left" vertical="center"/>
    </xf>
    <xf numFmtId="6" fontId="26" fillId="0" borderId="44" xfId="51" applyFont="1" applyBorder="1" applyAlignment="1">
      <alignment horizontal="center" vertical="center" textRotation="255"/>
    </xf>
    <xf numFmtId="6" fontId="26" fillId="0" borderId="45" xfId="51" applyFont="1" applyBorder="1" applyAlignment="1">
      <alignment horizontal="center" vertical="center" textRotation="255"/>
    </xf>
    <xf numFmtId="6" fontId="26" fillId="0" borderId="25" xfId="51" applyFont="1" applyBorder="1" applyAlignment="1">
      <alignment horizontal="center" vertical="center" textRotation="255"/>
    </xf>
    <xf numFmtId="0" fontId="27" fillId="0" borderId="95" xfId="49" applyFont="1" applyBorder="1" applyAlignment="1">
      <alignment vertical="center"/>
    </xf>
    <xf numFmtId="0" fontId="27" fillId="0" borderId="36" xfId="49" applyFont="1" applyBorder="1" applyAlignment="1">
      <alignment vertical="center"/>
    </xf>
    <xf numFmtId="0" fontId="27" fillId="0" borderId="65" xfId="49" applyFont="1" applyBorder="1" applyAlignment="1">
      <alignment vertical="center"/>
    </xf>
    <xf numFmtId="0" fontId="35" fillId="0" borderId="26" xfId="0" applyFont="1" applyBorder="1" applyAlignment="1">
      <alignment horizontal="left" vertical="center" shrinkToFit="1"/>
    </xf>
    <xf numFmtId="0" fontId="35" fillId="0" borderId="27" xfId="0" applyFont="1" applyBorder="1" applyAlignment="1">
      <alignment horizontal="left" vertical="center" shrinkToFit="1"/>
    </xf>
    <xf numFmtId="0" fontId="35" fillId="0" borderId="28" xfId="0" applyFont="1" applyBorder="1" applyAlignment="1">
      <alignment horizontal="left" vertical="center" shrinkToFit="1"/>
    </xf>
    <xf numFmtId="0" fontId="27" fillId="25" borderId="64" xfId="49" applyFont="1" applyFill="1" applyBorder="1" applyAlignment="1">
      <alignment horizontal="left" vertical="center"/>
    </xf>
    <xf numFmtId="0" fontId="27" fillId="25" borderId="36" xfId="49" applyFont="1" applyFill="1" applyBorder="1" applyAlignment="1">
      <alignment horizontal="left" vertical="center"/>
    </xf>
    <xf numFmtId="0" fontId="27" fillId="25" borderId="90" xfId="49" applyFont="1" applyFill="1" applyBorder="1" applyAlignment="1">
      <alignment horizontal="left" vertical="center"/>
    </xf>
    <xf numFmtId="0" fontId="27" fillId="0" borderId="23" xfId="49" applyFont="1" applyBorder="1" applyAlignment="1">
      <alignment horizontal="left" vertical="center" shrinkToFit="1"/>
    </xf>
    <xf numFmtId="0" fontId="27" fillId="0" borderId="19" xfId="49" applyFont="1" applyBorder="1" applyAlignment="1">
      <alignment horizontal="left" vertical="center" shrinkToFit="1"/>
    </xf>
    <xf numFmtId="0" fontId="27" fillId="0" borderId="24" xfId="49" applyFont="1" applyBorder="1" applyAlignment="1">
      <alignment horizontal="left" vertical="center" shrinkToFit="1"/>
    </xf>
    <xf numFmtId="0" fontId="26" fillId="0" borderId="72" xfId="49" applyFont="1" applyFill="1" applyBorder="1" applyAlignment="1">
      <alignment horizontal="center" vertical="center" textRotation="255"/>
    </xf>
    <xf numFmtId="0" fontId="26" fillId="0" borderId="38" xfId="49" applyFont="1" applyFill="1" applyBorder="1" applyAlignment="1">
      <alignment horizontal="center" vertical="center" textRotation="255"/>
    </xf>
    <xf numFmtId="0" fontId="26" fillId="0" borderId="65" xfId="49" applyFont="1" applyFill="1" applyBorder="1" applyAlignment="1">
      <alignment horizontal="center" vertical="center" textRotation="255"/>
    </xf>
    <xf numFmtId="0" fontId="27" fillId="25" borderId="56" xfId="49" applyFont="1" applyFill="1" applyBorder="1" applyAlignment="1">
      <alignment horizontal="left" vertical="center"/>
    </xf>
    <xf numFmtId="0" fontId="27" fillId="25" borderId="17" xfId="49" applyFont="1" applyFill="1" applyBorder="1" applyAlignment="1">
      <alignment horizontal="left" vertical="center"/>
    </xf>
    <xf numFmtId="0" fontId="27" fillId="25" borderId="88" xfId="49" applyFont="1" applyFill="1" applyBorder="1" applyAlignment="1">
      <alignment horizontal="left" vertical="center"/>
    </xf>
    <xf numFmtId="0" fontId="27" fillId="0" borderId="87" xfId="49" applyFont="1" applyBorder="1" applyAlignment="1">
      <alignment horizontal="left" vertical="center" shrinkToFit="1"/>
    </xf>
    <xf numFmtId="0" fontId="27" fillId="0" borderId="17" xfId="49" applyFont="1" applyBorder="1" applyAlignment="1">
      <alignment horizontal="left" vertical="center" shrinkToFit="1"/>
    </xf>
    <xf numFmtId="0" fontId="27" fillId="0" borderId="72" xfId="49" applyFont="1" applyBorder="1" applyAlignment="1">
      <alignment horizontal="left" vertical="center" shrinkToFit="1"/>
    </xf>
    <xf numFmtId="0" fontId="27" fillId="0" borderId="21" xfId="49" applyFont="1" applyBorder="1" applyAlignment="1">
      <alignment horizontal="left" vertical="center" shrinkToFit="1"/>
    </xf>
    <xf numFmtId="0" fontId="27" fillId="0" borderId="14" xfId="49" applyFont="1" applyBorder="1" applyAlignment="1">
      <alignment horizontal="left" vertical="center" shrinkToFit="1"/>
    </xf>
    <xf numFmtId="0" fontId="27" fillId="0" borderId="22" xfId="49" applyFont="1" applyBorder="1" applyAlignment="1">
      <alignment horizontal="left" vertical="center" shrinkToFit="1"/>
    </xf>
    <xf numFmtId="0" fontId="27" fillId="0" borderId="87" xfId="49" applyFont="1" applyBorder="1" applyAlignment="1">
      <alignment horizontal="left" vertical="center"/>
    </xf>
    <xf numFmtId="0" fontId="27" fillId="0" borderId="17" xfId="49" applyFont="1" applyBorder="1" applyAlignment="1">
      <alignment horizontal="left" vertical="center"/>
    </xf>
    <xf numFmtId="0" fontId="27" fillId="0" borderId="72" xfId="49" applyFont="1" applyBorder="1" applyAlignment="1">
      <alignment horizontal="left" vertical="center"/>
    </xf>
    <xf numFmtId="0" fontId="27" fillId="0" borderId="17" xfId="49" applyFont="1" applyBorder="1" applyAlignment="1">
      <alignment vertical="center"/>
    </xf>
    <xf numFmtId="176" fontId="27" fillId="0" borderId="17" xfId="49" applyNumberFormat="1" applyFont="1" applyBorder="1" applyAlignment="1">
      <alignment vertical="center"/>
    </xf>
    <xf numFmtId="0" fontId="22" fillId="24" borderId="17" xfId="49" applyFont="1" applyFill="1" applyBorder="1" applyAlignment="1">
      <alignment horizontal="center" vertical="center"/>
    </xf>
    <xf numFmtId="0" fontId="22" fillId="24" borderId="88" xfId="49" applyFont="1" applyFill="1" applyBorder="1" applyAlignment="1">
      <alignment horizontal="center" vertical="center"/>
    </xf>
    <xf numFmtId="0" fontId="21" fillId="0" borderId="21" xfId="49" applyFont="1" applyBorder="1" applyAlignment="1">
      <alignment horizontal="left" vertical="center" wrapText="1"/>
    </xf>
    <xf numFmtId="0" fontId="21" fillId="0" borderId="14" xfId="49" applyFont="1" applyBorder="1" applyAlignment="1">
      <alignment horizontal="left" vertical="center" wrapText="1"/>
    </xf>
    <xf numFmtId="0" fontId="21" fillId="0" borderId="22" xfId="49" applyFont="1" applyBorder="1" applyAlignment="1">
      <alignment horizontal="left" vertical="center" wrapText="1"/>
    </xf>
    <xf numFmtId="0" fontId="21" fillId="0" borderId="23" xfId="49" applyFont="1" applyBorder="1" applyAlignment="1">
      <alignment horizontal="left" vertical="center" wrapText="1"/>
    </xf>
    <xf numFmtId="0" fontId="21" fillId="0" borderId="19" xfId="49" applyFont="1" applyBorder="1" applyAlignment="1">
      <alignment horizontal="left" vertical="center" wrapText="1"/>
    </xf>
    <xf numFmtId="0" fontId="21" fillId="0" borderId="24" xfId="49" applyFont="1" applyBorder="1" applyAlignment="1">
      <alignment horizontal="left" vertical="center" wrapText="1"/>
    </xf>
    <xf numFmtId="0" fontId="21" fillId="0" borderId="87" xfId="49" applyFont="1" applyBorder="1" applyAlignment="1">
      <alignment horizontal="left" vertical="center" wrapText="1"/>
    </xf>
    <xf numFmtId="0" fontId="21" fillId="0" borderId="17" xfId="49" applyFont="1" applyBorder="1" applyAlignment="1">
      <alignment horizontal="left" vertical="center" wrapText="1"/>
    </xf>
    <xf numFmtId="0" fontId="21" fillId="0" borderId="72" xfId="49" applyFont="1" applyBorder="1" applyAlignment="1">
      <alignment horizontal="left" vertical="center" wrapText="1"/>
    </xf>
    <xf numFmtId="0" fontId="26" fillId="0" borderId="44" xfId="49" applyFont="1" applyBorder="1" applyAlignment="1">
      <alignment horizontal="center" vertical="center" textRotation="255" wrapText="1"/>
    </xf>
    <xf numFmtId="0" fontId="26" fillId="0" borderId="45" xfId="49" applyFont="1" applyBorder="1" applyAlignment="1">
      <alignment horizontal="center" vertical="center" textRotation="255" wrapText="1"/>
    </xf>
    <xf numFmtId="0" fontId="26" fillId="0" borderId="25" xfId="49" applyFont="1" applyBorder="1" applyAlignment="1">
      <alignment horizontal="center" vertical="center" textRotation="255" wrapText="1"/>
    </xf>
    <xf numFmtId="0" fontId="27" fillId="0" borderId="26" xfId="49" applyFont="1" applyBorder="1" applyAlignment="1">
      <alignment horizontal="left" vertical="center" shrinkToFit="1"/>
    </xf>
    <xf numFmtId="0" fontId="27" fillId="0" borderId="27" xfId="49" applyFont="1" applyBorder="1" applyAlignment="1">
      <alignment horizontal="left" vertical="center" shrinkToFit="1"/>
    </xf>
    <xf numFmtId="0" fontId="27" fillId="0" borderId="28" xfId="49" applyFont="1" applyBorder="1" applyAlignment="1">
      <alignment horizontal="left" vertical="center" shrinkToFit="1"/>
    </xf>
    <xf numFmtId="0" fontId="50" fillId="31" borderId="13" xfId="49" applyFont="1" applyFill="1" applyBorder="1" applyAlignment="1">
      <alignment horizontal="left" vertical="center"/>
    </xf>
    <xf numFmtId="0" fontId="50" fillId="31" borderId="14" xfId="49" applyFont="1" applyFill="1" applyBorder="1" applyAlignment="1">
      <alignment horizontal="left" vertical="center"/>
    </xf>
    <xf numFmtId="0" fontId="50" fillId="31" borderId="15" xfId="49" applyFont="1" applyFill="1" applyBorder="1" applyAlignment="1">
      <alignment horizontal="left" vertical="center"/>
    </xf>
    <xf numFmtId="0" fontId="50" fillId="31" borderId="21" xfId="49" applyFont="1" applyFill="1" applyBorder="1" applyAlignment="1">
      <alignment horizontal="left" vertical="center"/>
    </xf>
    <xf numFmtId="0" fontId="50" fillId="31" borderId="22" xfId="49" applyFont="1" applyFill="1" applyBorder="1" applyAlignment="1">
      <alignment horizontal="left" vertical="center"/>
    </xf>
    <xf numFmtId="0" fontId="50" fillId="0" borderId="13" xfId="49" applyFont="1" applyFill="1" applyBorder="1" applyAlignment="1">
      <alignment horizontal="left" vertical="center"/>
    </xf>
    <xf numFmtId="0" fontId="50" fillId="0" borderId="14" xfId="49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27" fillId="0" borderId="118" xfId="49" applyFont="1" applyFill="1" applyBorder="1" applyAlignment="1">
      <alignment horizontal="left" vertical="center"/>
    </xf>
    <xf numFmtId="0" fontId="27" fillId="0" borderId="16" xfId="49" applyFont="1" applyFill="1" applyBorder="1" applyAlignment="1">
      <alignment horizontal="left" vertical="center"/>
    </xf>
    <xf numFmtId="0" fontId="27" fillId="0" borderId="96" xfId="49" applyFont="1" applyFill="1" applyBorder="1" applyAlignment="1">
      <alignment horizontal="left" vertical="center"/>
    </xf>
    <xf numFmtId="0" fontId="27" fillId="0" borderId="93" xfId="49" applyFont="1" applyFill="1" applyBorder="1" applyAlignment="1">
      <alignment vertical="center"/>
    </xf>
    <xf numFmtId="0" fontId="27" fillId="0" borderId="16" xfId="49" applyFont="1" applyFill="1" applyBorder="1" applyAlignment="1">
      <alignment vertical="center"/>
    </xf>
    <xf numFmtId="0" fontId="27" fillId="0" borderId="94" xfId="49" applyFont="1" applyFill="1" applyBorder="1" applyAlignment="1">
      <alignment vertical="center"/>
    </xf>
    <xf numFmtId="0" fontId="49" fillId="29" borderId="66" xfId="49" applyFont="1" applyFill="1" applyBorder="1" applyAlignment="1">
      <alignment horizontal="center" vertical="center"/>
    </xf>
    <xf numFmtId="0" fontId="49" fillId="29" borderId="10" xfId="49" applyFont="1" applyFill="1" applyBorder="1" applyAlignment="1">
      <alignment horizontal="center" vertical="center"/>
    </xf>
    <xf numFmtId="0" fontId="49" fillId="29" borderId="39" xfId="49" applyFont="1" applyFill="1" applyBorder="1" applyAlignment="1">
      <alignment horizontal="center" vertical="center"/>
    </xf>
    <xf numFmtId="0" fontId="26" fillId="0" borderId="44" xfId="49" applyFont="1" applyFill="1" applyBorder="1" applyAlignment="1">
      <alignment horizontal="center" vertical="center" textRotation="255" shrinkToFit="1"/>
    </xf>
    <xf numFmtId="0" fontId="26" fillId="0" borderId="45" xfId="49" applyFont="1" applyFill="1" applyBorder="1" applyAlignment="1">
      <alignment horizontal="center" vertical="center" textRotation="255" shrinkToFit="1"/>
    </xf>
    <xf numFmtId="0" fontId="26" fillId="0" borderId="25" xfId="49" applyFont="1" applyFill="1" applyBorder="1" applyAlignment="1">
      <alignment horizontal="center" vertical="center" textRotation="255" shrinkToFit="1"/>
    </xf>
    <xf numFmtId="0" fontId="25" fillId="0" borderId="66" xfId="49" applyNumberFormat="1" applyFont="1" applyBorder="1" applyAlignment="1">
      <alignment horizontal="center" vertical="center"/>
    </xf>
    <xf numFmtId="0" fontId="25" fillId="0" borderId="10" xfId="49" applyNumberFormat="1" applyFont="1" applyBorder="1" applyAlignment="1">
      <alignment horizontal="center" vertical="center"/>
    </xf>
    <xf numFmtId="0" fontId="25" fillId="0" borderId="11" xfId="49" applyNumberFormat="1" applyFont="1" applyBorder="1" applyAlignment="1">
      <alignment horizontal="center" vertical="center"/>
    </xf>
    <xf numFmtId="0" fontId="50" fillId="0" borderId="15" xfId="49" applyFont="1" applyFill="1" applyBorder="1" applyAlignment="1">
      <alignment horizontal="left" vertical="center"/>
    </xf>
    <xf numFmtId="0" fontId="27" fillId="0" borderId="63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left" vertical="center"/>
    </xf>
    <xf numFmtId="0" fontId="27" fillId="0" borderId="37" xfId="49" applyFont="1" applyFill="1" applyBorder="1" applyAlignment="1">
      <alignment horizontal="left" vertical="center"/>
    </xf>
    <xf numFmtId="0" fontId="27" fillId="0" borderId="111" xfId="49" applyFont="1" applyFill="1" applyBorder="1" applyAlignment="1">
      <alignment vertical="center"/>
    </xf>
    <xf numFmtId="0" fontId="27" fillId="0" borderId="0" xfId="49" applyFont="1" applyFill="1" applyBorder="1" applyAlignment="1">
      <alignment vertical="center"/>
    </xf>
    <xf numFmtId="0" fontId="27" fillId="0" borderId="38" xfId="49" applyFont="1" applyFill="1" applyBorder="1" applyAlignment="1">
      <alignment vertical="center"/>
    </xf>
    <xf numFmtId="0" fontId="27" fillId="0" borderId="12" xfId="49" applyFont="1" applyFill="1" applyBorder="1" applyAlignment="1">
      <alignment horizontal="center" vertical="center"/>
    </xf>
    <xf numFmtId="0" fontId="27" fillId="0" borderId="18" xfId="49" applyFont="1" applyFill="1" applyBorder="1" applyAlignment="1">
      <alignment horizontal="left" vertical="center"/>
    </xf>
    <xf numFmtId="49" fontId="24" fillId="26" borderId="36" xfId="0" applyNumberFormat="1" applyFont="1" applyFill="1" applyBorder="1" applyAlignment="1">
      <alignment horizontal="center" vertical="center"/>
    </xf>
    <xf numFmtId="0" fontId="48" fillId="30" borderId="66" xfId="0" applyFont="1" applyFill="1" applyBorder="1" applyAlignment="1">
      <alignment horizontal="center" vertical="center"/>
    </xf>
    <xf numFmtId="0" fontId="48" fillId="30" borderId="10" xfId="0" applyFont="1" applyFill="1" applyBorder="1" applyAlignment="1">
      <alignment horizontal="center" vertical="center"/>
    </xf>
    <xf numFmtId="181" fontId="25" fillId="0" borderId="10" xfId="49" applyNumberFormat="1" applyFont="1" applyBorder="1" applyAlignment="1">
      <alignment horizontal="center" vertical="center" shrinkToFit="1"/>
    </xf>
    <xf numFmtId="0" fontId="27" fillId="0" borderId="87" xfId="49" applyFont="1" applyFill="1" applyBorder="1" applyAlignment="1">
      <alignment vertical="center"/>
    </xf>
    <xf numFmtId="0" fontId="27" fillId="0" borderId="17" xfId="49" applyFont="1" applyFill="1" applyBorder="1" applyAlignment="1">
      <alignment vertical="center"/>
    </xf>
    <xf numFmtId="0" fontId="27" fillId="0" borderId="72" xfId="49" applyFont="1" applyFill="1" applyBorder="1" applyAlignment="1">
      <alignment vertical="center"/>
    </xf>
    <xf numFmtId="0" fontId="27" fillId="25" borderId="31" xfId="49" applyFont="1" applyFill="1" applyBorder="1" applyAlignment="1">
      <alignment horizontal="left" vertical="center"/>
    </xf>
    <xf numFmtId="0" fontId="27" fillId="25" borderId="32" xfId="49" applyFont="1" applyFill="1" applyBorder="1" applyAlignment="1">
      <alignment horizontal="left" vertical="center"/>
    </xf>
    <xf numFmtId="0" fontId="27" fillId="25" borderId="33" xfId="49" applyFont="1" applyFill="1" applyBorder="1" applyAlignment="1">
      <alignment horizontal="left" vertical="center"/>
    </xf>
    <xf numFmtId="0" fontId="27" fillId="0" borderId="34" xfId="49" applyFont="1" applyBorder="1" applyAlignment="1">
      <alignment vertical="center"/>
    </xf>
    <xf numFmtId="0" fontId="27" fillId="0" borderId="32" xfId="49" applyFont="1" applyBorder="1" applyAlignment="1">
      <alignment vertical="center"/>
    </xf>
    <xf numFmtId="0" fontId="27" fillId="0" borderId="35" xfId="49" applyFont="1" applyBorder="1" applyAlignment="1">
      <alignment vertical="center"/>
    </xf>
    <xf numFmtId="0" fontId="27" fillId="0" borderId="12" xfId="49" applyFont="1" applyBorder="1" applyAlignment="1">
      <alignment horizontal="center" vertical="center"/>
    </xf>
    <xf numFmtId="0" fontId="48" fillId="29" borderId="36" xfId="0" applyFont="1" applyFill="1" applyBorder="1" applyAlignment="1">
      <alignment horizontal="center" vertical="center"/>
    </xf>
    <xf numFmtId="0" fontId="26" fillId="0" borderId="10" xfId="49" applyFont="1" applyBorder="1" applyAlignment="1">
      <alignment horizontal="center" vertical="center"/>
    </xf>
    <xf numFmtId="0" fontId="26" fillId="0" borderId="11" xfId="49" applyFont="1" applyBorder="1" applyAlignment="1">
      <alignment horizontal="center" vertical="center"/>
    </xf>
    <xf numFmtId="0" fontId="27" fillId="0" borderId="86" xfId="49" applyFont="1" applyBorder="1" applyAlignment="1">
      <alignment horizontal="left" vertical="center"/>
    </xf>
    <xf numFmtId="0" fontId="27" fillId="0" borderId="10" xfId="49" applyFont="1" applyBorder="1" applyAlignment="1">
      <alignment horizontal="left" vertical="center"/>
    </xf>
    <xf numFmtId="0" fontId="27" fillId="0" borderId="11" xfId="49" applyFont="1" applyBorder="1" applyAlignment="1">
      <alignment horizontal="left" vertical="center"/>
    </xf>
    <xf numFmtId="0" fontId="26" fillId="0" borderId="66" xfId="49" applyFont="1" applyFill="1" applyBorder="1" applyAlignment="1">
      <alignment horizontal="center" vertical="center"/>
    </xf>
    <xf numFmtId="0" fontId="26" fillId="0" borderId="10" xfId="49" applyFont="1" applyFill="1" applyBorder="1" applyAlignment="1">
      <alignment horizontal="center" vertical="center"/>
    </xf>
    <xf numFmtId="0" fontId="26" fillId="0" borderId="11" xfId="49" applyFont="1" applyFill="1" applyBorder="1" applyAlignment="1">
      <alignment horizontal="center" vertical="center"/>
    </xf>
    <xf numFmtId="0" fontId="27" fillId="0" borderId="26" xfId="49" applyFont="1" applyFill="1" applyBorder="1" applyAlignment="1">
      <alignment horizontal="left" vertical="center"/>
    </xf>
    <xf numFmtId="0" fontId="27" fillId="0" borderId="28" xfId="49" applyFont="1" applyFill="1" applyBorder="1" applyAlignment="1">
      <alignment horizontal="left" vertical="center"/>
    </xf>
    <xf numFmtId="0" fontId="27" fillId="0" borderId="24" xfId="49" applyFont="1" applyFill="1" applyBorder="1" applyAlignment="1">
      <alignment horizontal="left" vertical="center"/>
    </xf>
    <xf numFmtId="0" fontId="27" fillId="0" borderId="22" xfId="49" applyFont="1" applyFill="1" applyBorder="1" applyAlignment="1">
      <alignment horizontal="left" vertical="center"/>
    </xf>
    <xf numFmtId="0" fontId="48" fillId="29" borderId="121" xfId="0" applyFont="1" applyFill="1" applyBorder="1" applyAlignment="1">
      <alignment horizontal="center" vertical="center"/>
    </xf>
    <xf numFmtId="0" fontId="48" fillId="29" borderId="116" xfId="0" applyFont="1" applyFill="1" applyBorder="1" applyAlignment="1">
      <alignment horizontal="center" vertical="center"/>
    </xf>
    <xf numFmtId="49" fontId="24" fillId="26" borderId="121" xfId="0" applyNumberFormat="1" applyFont="1" applyFill="1" applyBorder="1" applyAlignment="1">
      <alignment horizontal="center" vertical="center"/>
    </xf>
    <xf numFmtId="0" fontId="27" fillId="0" borderId="86" xfId="49" applyFont="1" applyFill="1" applyBorder="1" applyAlignment="1">
      <alignment horizontal="center" vertical="center"/>
    </xf>
    <xf numFmtId="0" fontId="25" fillId="0" borderId="66" xfId="49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桁区切り 4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通貨" xfId="51" builtinId="7"/>
    <cellStyle name="通貨 2" xfId="45"/>
    <cellStyle name="入力" xfId="46" builtinId="20" customBuiltin="1"/>
    <cellStyle name="標準" xfId="0" builtinId="0"/>
    <cellStyle name="標準 2" xfId="47"/>
    <cellStyle name="標準 3" xfId="48"/>
    <cellStyle name="標準_八幡東区配布表H19.3" xfId="49"/>
    <cellStyle name="良い" xfId="50" builtinId="26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Z50"/>
  <sheetViews>
    <sheetView showZeros="0" tabSelected="1" zoomScale="75" zoomScaleNormal="75" workbookViewId="0">
      <selection activeCell="R16" sqref="R16"/>
    </sheetView>
  </sheetViews>
  <sheetFormatPr defaultRowHeight="13.5"/>
  <cols>
    <col min="1" max="1" width="9.75" style="87" customWidth="1"/>
    <col min="2" max="2" width="6.625" style="87" customWidth="1"/>
    <col min="3" max="4" width="6.125" style="87" customWidth="1"/>
    <col min="5" max="10" width="5.625" style="87" customWidth="1"/>
    <col min="11" max="11" width="7.375" style="87" customWidth="1"/>
    <col min="12" max="15" width="5.625" style="87" customWidth="1"/>
    <col min="16" max="16384" width="9" style="87"/>
  </cols>
  <sheetData>
    <row r="1" spans="1:26" ht="19.5" customHeight="1">
      <c r="A1" s="251" t="str">
        <f>C11</f>
        <v>（株）毎日メディアサービス</v>
      </c>
      <c r="B1" s="252"/>
      <c r="C1" s="252"/>
      <c r="D1" s="253"/>
      <c r="E1" s="86"/>
      <c r="F1" s="86"/>
      <c r="G1" s="86"/>
      <c r="H1" s="86"/>
      <c r="I1" s="86"/>
      <c r="J1" s="86"/>
      <c r="K1" s="264" t="s">
        <v>1751</v>
      </c>
      <c r="L1" s="264"/>
      <c r="M1" s="265">
        <v>43838</v>
      </c>
      <c r="N1" s="265"/>
      <c r="O1" s="265"/>
    </row>
    <row r="2" spans="1:26" ht="24.95" customHeight="1">
      <c r="A2" s="254"/>
      <c r="B2" s="255"/>
      <c r="C2" s="255"/>
      <c r="D2" s="256"/>
      <c r="E2" s="262" t="s">
        <v>1752</v>
      </c>
      <c r="F2" s="263"/>
      <c r="G2" s="263"/>
      <c r="H2" s="263"/>
      <c r="I2" s="263"/>
      <c r="J2" s="263"/>
      <c r="K2" s="257" t="s">
        <v>1753</v>
      </c>
      <c r="L2" s="258"/>
      <c r="M2" s="88"/>
      <c r="N2" s="88"/>
      <c r="O2" s="88"/>
    </row>
    <row r="3" spans="1:26" ht="7.5" customHeight="1">
      <c r="A3" s="89"/>
      <c r="B3" s="89"/>
      <c r="C3" s="89"/>
      <c r="D3" s="89"/>
      <c r="E3" s="90"/>
      <c r="F3" s="90"/>
      <c r="G3" s="91"/>
      <c r="H3" s="91"/>
      <c r="I3" s="91"/>
      <c r="J3" s="91"/>
      <c r="K3" s="92"/>
      <c r="L3" s="93"/>
      <c r="M3" s="94"/>
      <c r="N3" s="94"/>
      <c r="O3" s="94"/>
    </row>
    <row r="4" spans="1:26" ht="24.95" customHeight="1">
      <c r="A4" s="259" t="s">
        <v>1754</v>
      </c>
      <c r="B4" s="260"/>
      <c r="C4" s="260"/>
      <c r="D4" s="95"/>
      <c r="E4" s="259" t="s">
        <v>1755</v>
      </c>
      <c r="F4" s="261"/>
      <c r="G4" s="261"/>
      <c r="H4" s="95"/>
      <c r="I4" s="259" t="s">
        <v>1756</v>
      </c>
      <c r="J4" s="260"/>
      <c r="K4" s="260"/>
      <c r="L4" s="95"/>
      <c r="M4" s="259" t="s">
        <v>1757</v>
      </c>
      <c r="N4" s="260"/>
      <c r="O4" s="260"/>
    </row>
    <row r="5" spans="1:26" ht="10.5" customHeight="1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26" ht="23.1" customHeight="1">
      <c r="A6" s="242" t="s">
        <v>1735</v>
      </c>
      <c r="B6" s="243"/>
      <c r="C6" s="244">
        <v>43862</v>
      </c>
      <c r="D6" s="244"/>
      <c r="E6" s="244"/>
      <c r="F6" s="105" t="s">
        <v>1758</v>
      </c>
      <c r="G6" s="245" t="s">
        <v>1736</v>
      </c>
      <c r="H6" s="246"/>
      <c r="I6" s="247">
        <f>SUM(C6-3)</f>
        <v>43859</v>
      </c>
      <c r="J6" s="247"/>
      <c r="K6" s="96" t="s">
        <v>1816</v>
      </c>
      <c r="L6" s="96"/>
      <c r="M6" s="248">
        <f>C6-1</f>
        <v>43861</v>
      </c>
      <c r="N6" s="249"/>
      <c r="O6" s="97" t="s">
        <v>1759</v>
      </c>
    </row>
    <row r="7" spans="1:26" ht="23.1" customHeight="1">
      <c r="A7" s="186" t="s">
        <v>54</v>
      </c>
      <c r="B7" s="187"/>
      <c r="C7" s="250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4"/>
    </row>
    <row r="8" spans="1:26" ht="23.1" customHeight="1">
      <c r="A8" s="186" t="s">
        <v>1760</v>
      </c>
      <c r="B8" s="187"/>
      <c r="C8" s="222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4"/>
    </row>
    <row r="9" spans="1:26" ht="23.1" customHeight="1">
      <c r="A9" s="186" t="s">
        <v>1761</v>
      </c>
      <c r="B9" s="187"/>
      <c r="C9" s="233"/>
      <c r="D9" s="234"/>
      <c r="E9" s="234"/>
      <c r="F9" s="235"/>
      <c r="G9" s="236"/>
      <c r="H9" s="237" t="s">
        <v>1737</v>
      </c>
      <c r="I9" s="238"/>
      <c r="J9" s="239">
        <f>SUM(I40)</f>
        <v>0</v>
      </c>
      <c r="K9" s="240"/>
      <c r="L9" s="240"/>
      <c r="M9" s="240"/>
      <c r="N9" s="240"/>
      <c r="O9" s="241"/>
    </row>
    <row r="10" spans="1:26" ht="23.1" customHeight="1">
      <c r="A10" s="186" t="s">
        <v>1763</v>
      </c>
      <c r="B10" s="187"/>
      <c r="C10" s="188" t="s">
        <v>1764</v>
      </c>
      <c r="D10" s="188"/>
      <c r="E10" s="188"/>
      <c r="F10" s="189"/>
      <c r="G10" s="189"/>
      <c r="H10" s="189"/>
      <c r="I10" s="189"/>
      <c r="J10" s="188" t="s">
        <v>1765</v>
      </c>
      <c r="K10" s="188"/>
      <c r="L10" s="188"/>
      <c r="M10" s="190"/>
      <c r="N10" s="190"/>
      <c r="O10" s="191"/>
      <c r="Q10"/>
      <c r="R10"/>
      <c r="S10"/>
      <c r="T10"/>
      <c r="U10"/>
      <c r="V10"/>
      <c r="W10"/>
      <c r="X10"/>
      <c r="Y10"/>
      <c r="Z10"/>
    </row>
    <row r="11" spans="1:26" ht="23.1" customHeight="1" thickBot="1">
      <c r="A11" s="196" t="s">
        <v>1762</v>
      </c>
      <c r="B11" s="197"/>
      <c r="C11" s="193" t="s">
        <v>1766</v>
      </c>
      <c r="D11" s="193"/>
      <c r="E11" s="193"/>
      <c r="F11" s="193"/>
      <c r="G11" s="193"/>
      <c r="H11" s="193"/>
      <c r="I11" s="193"/>
      <c r="J11" s="192" t="s">
        <v>1767</v>
      </c>
      <c r="K11" s="192"/>
      <c r="L11" s="192"/>
      <c r="M11" s="194"/>
      <c r="N11" s="194"/>
      <c r="O11" s="195"/>
      <c r="Q11"/>
      <c r="R11"/>
      <c r="S11"/>
      <c r="T11"/>
      <c r="U11"/>
      <c r="V11"/>
      <c r="W11"/>
      <c r="X11"/>
      <c r="Y11"/>
      <c r="Z11"/>
    </row>
    <row r="12" spans="1:26" ht="23.1" customHeight="1">
      <c r="A12" s="225" t="s">
        <v>1777</v>
      </c>
      <c r="B12" s="226"/>
      <c r="C12" s="210" t="s">
        <v>1778</v>
      </c>
      <c r="D12" s="211"/>
      <c r="E12" s="229" t="s">
        <v>1772</v>
      </c>
      <c r="F12" s="230"/>
      <c r="G12" s="102"/>
      <c r="H12" s="102" t="s">
        <v>1773</v>
      </c>
      <c r="I12" s="102"/>
      <c r="J12" s="103" t="s">
        <v>1774</v>
      </c>
      <c r="K12" s="103"/>
      <c r="L12" s="103" t="s">
        <v>1775</v>
      </c>
      <c r="M12" s="103"/>
      <c r="N12" s="103" t="s">
        <v>1776</v>
      </c>
      <c r="O12" s="108"/>
      <c r="P12" s="99"/>
      <c r="Q12" s="100"/>
      <c r="R12"/>
      <c r="S12"/>
      <c r="T12"/>
      <c r="U12"/>
      <c r="V12"/>
      <c r="W12"/>
      <c r="X12"/>
      <c r="Y12"/>
      <c r="Z12"/>
    </row>
    <row r="13" spans="1:26" ht="23.1" customHeight="1">
      <c r="A13" s="200"/>
      <c r="B13" s="201"/>
      <c r="C13" s="212"/>
      <c r="D13" s="213"/>
      <c r="E13" s="231" t="s">
        <v>1769</v>
      </c>
      <c r="F13" s="232"/>
      <c r="G13" s="198"/>
      <c r="H13" s="198"/>
      <c r="I13" s="198"/>
      <c r="J13" s="198"/>
      <c r="K13" s="198"/>
      <c r="L13" s="198"/>
      <c r="M13" s="198"/>
      <c r="N13" s="198"/>
      <c r="O13" s="199"/>
      <c r="P13" s="99"/>
      <c r="Q13" s="100"/>
      <c r="R13"/>
      <c r="S13"/>
      <c r="T13"/>
      <c r="U13"/>
      <c r="V13"/>
      <c r="W13"/>
      <c r="X13"/>
      <c r="Y13"/>
      <c r="Z13"/>
    </row>
    <row r="14" spans="1:26" ht="23.1" customHeight="1">
      <c r="A14" s="200"/>
      <c r="B14" s="201"/>
      <c r="C14" s="212"/>
      <c r="D14" s="213"/>
      <c r="E14" s="231" t="s">
        <v>1770</v>
      </c>
      <c r="F14" s="232"/>
      <c r="G14" s="216"/>
      <c r="H14" s="216"/>
      <c r="I14" s="216"/>
      <c r="J14" s="216"/>
      <c r="K14" s="216"/>
      <c r="L14" s="216"/>
      <c r="M14" s="216"/>
      <c r="N14" s="216"/>
      <c r="O14" s="217"/>
      <c r="P14" s="99"/>
      <c r="Q14" s="100"/>
      <c r="R14"/>
      <c r="S14"/>
      <c r="T14"/>
      <c r="U14"/>
      <c r="V14"/>
      <c r="W14"/>
      <c r="X14"/>
      <c r="Y14"/>
      <c r="Z14"/>
    </row>
    <row r="15" spans="1:26" ht="23.1" customHeight="1">
      <c r="A15" s="200"/>
      <c r="B15" s="201"/>
      <c r="C15" s="214"/>
      <c r="D15" s="215"/>
      <c r="E15" s="220" t="s">
        <v>1771</v>
      </c>
      <c r="F15" s="221"/>
      <c r="G15" s="222"/>
      <c r="H15" s="223"/>
      <c r="I15" s="223"/>
      <c r="J15" s="223"/>
      <c r="K15" s="223"/>
      <c r="L15" s="223"/>
      <c r="M15" s="223"/>
      <c r="N15" s="223"/>
      <c r="O15" s="224"/>
      <c r="P15" s="99"/>
      <c r="Q15" s="100"/>
      <c r="R15"/>
      <c r="S15"/>
      <c r="T15"/>
      <c r="U15"/>
      <c r="V15"/>
      <c r="W15"/>
      <c r="X15"/>
      <c r="Y15"/>
      <c r="Z15"/>
    </row>
    <row r="16" spans="1:26" ht="23.1" customHeight="1">
      <c r="A16" s="227"/>
      <c r="B16" s="228"/>
      <c r="C16" s="218" t="s">
        <v>1768</v>
      </c>
      <c r="D16" s="219"/>
      <c r="E16" s="220" t="s">
        <v>1772</v>
      </c>
      <c r="F16" s="221"/>
      <c r="G16" s="98"/>
      <c r="H16" s="98" t="s">
        <v>1773</v>
      </c>
      <c r="I16" s="98"/>
      <c r="J16" s="104" t="s">
        <v>1774</v>
      </c>
      <c r="K16" s="104"/>
      <c r="L16" s="104" t="s">
        <v>1775</v>
      </c>
      <c r="M16" s="104"/>
      <c r="N16" s="104" t="s">
        <v>1776</v>
      </c>
      <c r="O16" s="109"/>
      <c r="P16" s="99"/>
      <c r="Q16" s="100"/>
      <c r="R16"/>
      <c r="T16"/>
      <c r="U16"/>
      <c r="V16"/>
      <c r="W16"/>
      <c r="X16"/>
      <c r="Y16"/>
      <c r="Z16"/>
    </row>
    <row r="17" spans="1:26" ht="23.1" customHeight="1">
      <c r="A17" s="200" t="s">
        <v>1785</v>
      </c>
      <c r="B17" s="201"/>
      <c r="C17" s="204" t="s">
        <v>1803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6"/>
      <c r="P17" s="99"/>
      <c r="Q17" s="100"/>
      <c r="R17"/>
      <c r="S17"/>
      <c r="T17"/>
      <c r="U17"/>
      <c r="V17"/>
      <c r="W17"/>
      <c r="X17"/>
      <c r="Y17"/>
      <c r="Z17"/>
    </row>
    <row r="18" spans="1:26" ht="23.1" customHeight="1" thickBot="1">
      <c r="A18" s="202"/>
      <c r="B18" s="203"/>
      <c r="C18" s="207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9"/>
      <c r="P18" s="99"/>
      <c r="Q18" s="100"/>
      <c r="R18"/>
      <c r="S18"/>
      <c r="T18"/>
      <c r="U18"/>
      <c r="V18"/>
      <c r="W18"/>
      <c r="X18"/>
      <c r="Y18"/>
      <c r="Z18"/>
    </row>
    <row r="19" spans="1:26" ht="7.5" customHeight="1" thickBot="1">
      <c r="A19" s="100"/>
      <c r="B19" s="100"/>
      <c r="C19" s="100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7"/>
      <c r="O19" s="107"/>
      <c r="P19" s="99"/>
      <c r="Q19" s="99"/>
      <c r="S19"/>
      <c r="T19"/>
    </row>
    <row r="20" spans="1:26" ht="23.1" customHeight="1">
      <c r="A20" s="106" t="s">
        <v>1779</v>
      </c>
      <c r="B20" s="280" t="s">
        <v>1780</v>
      </c>
      <c r="C20" s="280"/>
      <c r="D20" s="280"/>
      <c r="E20" s="275" t="s">
        <v>1792</v>
      </c>
      <c r="F20" s="275"/>
      <c r="G20" s="275"/>
      <c r="H20" s="275"/>
      <c r="I20" s="284" t="s">
        <v>1793</v>
      </c>
      <c r="J20" s="284"/>
      <c r="K20" s="284"/>
      <c r="L20" s="284"/>
      <c r="M20" s="284" t="s">
        <v>1794</v>
      </c>
      <c r="N20" s="284"/>
      <c r="O20" s="285"/>
      <c r="P20" s="99"/>
      <c r="Q20" s="99"/>
    </row>
    <row r="21" spans="1:26" ht="23.1" customHeight="1">
      <c r="A21" s="266" t="s">
        <v>1764</v>
      </c>
      <c r="B21" s="189" t="s">
        <v>1781</v>
      </c>
      <c r="C21" s="189"/>
      <c r="D21" s="189"/>
      <c r="E21" s="276">
        <f>(集計表!K15)</f>
        <v>32570</v>
      </c>
      <c r="F21" s="276"/>
      <c r="G21" s="276"/>
      <c r="H21" s="276"/>
      <c r="I21" s="276">
        <f>(集計表!N15)</f>
        <v>0</v>
      </c>
      <c r="J21" s="276"/>
      <c r="K21" s="276"/>
      <c r="L21" s="276"/>
      <c r="M21" s="286"/>
      <c r="N21" s="286"/>
      <c r="O21" s="287"/>
      <c r="P21" s="99"/>
      <c r="Q21" s="99"/>
    </row>
    <row r="22" spans="1:26" ht="23.1" customHeight="1">
      <c r="A22" s="266"/>
      <c r="B22" s="189" t="s">
        <v>1782</v>
      </c>
      <c r="C22" s="189"/>
      <c r="D22" s="189"/>
      <c r="E22" s="276">
        <f>(集計表!K21)</f>
        <v>17510</v>
      </c>
      <c r="F22" s="276"/>
      <c r="G22" s="276"/>
      <c r="H22" s="276"/>
      <c r="I22" s="276">
        <f>(集計表!N21)</f>
        <v>0</v>
      </c>
      <c r="J22" s="276"/>
      <c r="K22" s="276"/>
      <c r="L22" s="276"/>
      <c r="M22" s="286"/>
      <c r="N22" s="286"/>
      <c r="O22" s="287"/>
      <c r="P22" s="99"/>
      <c r="Q22" s="99"/>
    </row>
    <row r="23" spans="1:26" ht="23.1" customHeight="1">
      <c r="A23" s="266"/>
      <c r="B23" s="189" t="s">
        <v>1783</v>
      </c>
      <c r="C23" s="189"/>
      <c r="D23" s="189"/>
      <c r="E23" s="276">
        <f>(集計表!K27)</f>
        <v>15760</v>
      </c>
      <c r="F23" s="276"/>
      <c r="G23" s="276"/>
      <c r="H23" s="276"/>
      <c r="I23" s="276">
        <f>(集計表!N27)</f>
        <v>0</v>
      </c>
      <c r="J23" s="276"/>
      <c r="K23" s="276"/>
      <c r="L23" s="276"/>
      <c r="M23" s="286"/>
      <c r="N23" s="286"/>
      <c r="O23" s="287"/>
      <c r="P23" s="99"/>
      <c r="Q23" s="99"/>
    </row>
    <row r="24" spans="1:26" ht="23.1" customHeight="1" thickBot="1">
      <c r="A24" s="266"/>
      <c r="B24" s="281" t="s">
        <v>1784</v>
      </c>
      <c r="C24" s="282"/>
      <c r="D24" s="283"/>
      <c r="E24" s="278">
        <f>(集計表!K30)</f>
        <v>8280</v>
      </c>
      <c r="F24" s="278"/>
      <c r="G24" s="278"/>
      <c r="H24" s="278"/>
      <c r="I24" s="278">
        <f>(集計表!N30)</f>
        <v>0</v>
      </c>
      <c r="J24" s="278"/>
      <c r="K24" s="278"/>
      <c r="L24" s="278"/>
      <c r="M24" s="288"/>
      <c r="N24" s="288"/>
      <c r="O24" s="289"/>
      <c r="P24" s="99"/>
      <c r="Q24" s="99"/>
    </row>
    <row r="25" spans="1:26" ht="23.1" customHeight="1" thickBot="1">
      <c r="A25" s="267"/>
      <c r="B25" s="269" t="s">
        <v>1790</v>
      </c>
      <c r="C25" s="269"/>
      <c r="D25" s="269"/>
      <c r="E25" s="290">
        <f>SUM(E21:H24)</f>
        <v>74120</v>
      </c>
      <c r="F25" s="290"/>
      <c r="G25" s="290"/>
      <c r="H25" s="290"/>
      <c r="I25" s="290">
        <f>SUM(I21:L24)</f>
        <v>0</v>
      </c>
      <c r="J25" s="290"/>
      <c r="K25" s="290"/>
      <c r="L25" s="290"/>
      <c r="M25" s="291"/>
      <c r="N25" s="291"/>
      <c r="O25" s="292"/>
      <c r="P25" s="99"/>
      <c r="Q25" s="99"/>
    </row>
    <row r="26" spans="1:26" ht="23.1" customHeight="1" thickTop="1">
      <c r="A26" s="270" t="s">
        <v>1765</v>
      </c>
      <c r="B26" s="279" t="s">
        <v>1786</v>
      </c>
      <c r="C26" s="279"/>
      <c r="D26" s="279"/>
      <c r="E26" s="277">
        <f>(集計表!K49)</f>
        <v>91100</v>
      </c>
      <c r="F26" s="277"/>
      <c r="G26" s="277"/>
      <c r="H26" s="277"/>
      <c r="I26" s="277">
        <f>(集計表!N49)</f>
        <v>0</v>
      </c>
      <c r="J26" s="277"/>
      <c r="K26" s="277"/>
      <c r="L26" s="277"/>
      <c r="M26" s="293"/>
      <c r="N26" s="293"/>
      <c r="O26" s="294"/>
      <c r="P26" s="99"/>
      <c r="Q26" s="99"/>
    </row>
    <row r="27" spans="1:26" ht="23.1" customHeight="1">
      <c r="A27" s="271"/>
      <c r="B27" s="189" t="s">
        <v>829</v>
      </c>
      <c r="C27" s="189"/>
      <c r="D27" s="189"/>
      <c r="E27" s="276">
        <f>(集計表!K53)</f>
        <v>11660</v>
      </c>
      <c r="F27" s="276"/>
      <c r="G27" s="276"/>
      <c r="H27" s="276"/>
      <c r="I27" s="276">
        <f>(集計表!N53)</f>
        <v>0</v>
      </c>
      <c r="J27" s="276"/>
      <c r="K27" s="276"/>
      <c r="L27" s="276"/>
      <c r="M27" s="286"/>
      <c r="N27" s="286"/>
      <c r="O27" s="287"/>
      <c r="P27" s="99"/>
      <c r="Q27" s="99"/>
    </row>
    <row r="28" spans="1:26" ht="23.1" customHeight="1">
      <c r="A28" s="271"/>
      <c r="B28" s="189" t="s">
        <v>871</v>
      </c>
      <c r="C28" s="189"/>
      <c r="D28" s="189"/>
      <c r="E28" s="276">
        <f>(集計表!K58)</f>
        <v>18270</v>
      </c>
      <c r="F28" s="276"/>
      <c r="G28" s="276"/>
      <c r="H28" s="276"/>
      <c r="I28" s="276">
        <f>(集計表!N58)</f>
        <v>0</v>
      </c>
      <c r="J28" s="276"/>
      <c r="K28" s="276"/>
      <c r="L28" s="276"/>
      <c r="M28" s="286"/>
      <c r="N28" s="286"/>
      <c r="O28" s="287"/>
      <c r="P28" s="99"/>
      <c r="Q28" s="99"/>
    </row>
    <row r="29" spans="1:26" ht="23.1" customHeight="1">
      <c r="A29" s="271"/>
      <c r="B29" s="189" t="s">
        <v>1787</v>
      </c>
      <c r="C29" s="189"/>
      <c r="D29" s="189"/>
      <c r="E29" s="276">
        <f>(集計表!K69)</f>
        <v>46040</v>
      </c>
      <c r="F29" s="276"/>
      <c r="G29" s="276"/>
      <c r="H29" s="276"/>
      <c r="I29" s="276">
        <f>(集計表!N69)</f>
        <v>0</v>
      </c>
      <c r="J29" s="276"/>
      <c r="K29" s="276"/>
      <c r="L29" s="276"/>
      <c r="M29" s="286"/>
      <c r="N29" s="286"/>
      <c r="O29" s="287"/>
      <c r="P29" s="99"/>
      <c r="Q29" s="99"/>
    </row>
    <row r="30" spans="1:26" ht="23.1" customHeight="1">
      <c r="A30" s="271"/>
      <c r="B30" s="189" t="s">
        <v>1115</v>
      </c>
      <c r="C30" s="189"/>
      <c r="D30" s="189"/>
      <c r="E30" s="276">
        <f>(集計表!K76)</f>
        <v>16920</v>
      </c>
      <c r="F30" s="276"/>
      <c r="G30" s="276"/>
      <c r="H30" s="276"/>
      <c r="I30" s="276">
        <f>(集計表!N76)</f>
        <v>0</v>
      </c>
      <c r="J30" s="276"/>
      <c r="K30" s="276"/>
      <c r="L30" s="276"/>
      <c r="M30" s="286"/>
      <c r="N30" s="286"/>
      <c r="O30" s="287"/>
      <c r="P30" s="99"/>
      <c r="Q30" s="99"/>
    </row>
    <row r="31" spans="1:26" ht="23.1" customHeight="1">
      <c r="A31" s="271"/>
      <c r="B31" s="189" t="s">
        <v>1788</v>
      </c>
      <c r="C31" s="189"/>
      <c r="D31" s="189"/>
      <c r="E31" s="276">
        <f>(集計表!K88)</f>
        <v>44340</v>
      </c>
      <c r="F31" s="276"/>
      <c r="G31" s="276"/>
      <c r="H31" s="276"/>
      <c r="I31" s="276">
        <f>(集計表!N88)</f>
        <v>0</v>
      </c>
      <c r="J31" s="276"/>
      <c r="K31" s="276"/>
      <c r="L31" s="276"/>
      <c r="M31" s="286"/>
      <c r="N31" s="286"/>
      <c r="O31" s="287"/>
      <c r="P31" s="99"/>
      <c r="Q31" s="99"/>
    </row>
    <row r="32" spans="1:26" ht="23.1" customHeight="1" thickBot="1">
      <c r="A32" s="271"/>
      <c r="B32" s="268" t="s">
        <v>1789</v>
      </c>
      <c r="C32" s="268"/>
      <c r="D32" s="268"/>
      <c r="E32" s="278">
        <f>(集計表!K100)</f>
        <v>51910</v>
      </c>
      <c r="F32" s="278"/>
      <c r="G32" s="278"/>
      <c r="H32" s="278"/>
      <c r="I32" s="278">
        <f>(集計表!N100)</f>
        <v>0</v>
      </c>
      <c r="J32" s="278"/>
      <c r="K32" s="278"/>
      <c r="L32" s="278"/>
      <c r="M32" s="288"/>
      <c r="N32" s="288"/>
      <c r="O32" s="289"/>
    </row>
    <row r="33" spans="1:17" ht="23.1" customHeight="1" thickBot="1">
      <c r="A33" s="272"/>
      <c r="B33" s="269" t="s">
        <v>1791</v>
      </c>
      <c r="C33" s="269"/>
      <c r="D33" s="269"/>
      <c r="E33" s="290">
        <f>SUM(E26:H32)</f>
        <v>280240</v>
      </c>
      <c r="F33" s="290"/>
      <c r="G33" s="290"/>
      <c r="H33" s="290"/>
      <c r="I33" s="290">
        <f>SUM(I26:L32)</f>
        <v>0</v>
      </c>
      <c r="J33" s="290"/>
      <c r="K33" s="290"/>
      <c r="L33" s="290"/>
      <c r="M33" s="291"/>
      <c r="N33" s="291"/>
      <c r="O33" s="292"/>
    </row>
    <row r="34" spans="1:17" ht="23.1" customHeight="1" thickTop="1">
      <c r="A34" s="300" t="s">
        <v>1764</v>
      </c>
      <c r="B34" s="189" t="s">
        <v>2098</v>
      </c>
      <c r="C34" s="189"/>
      <c r="D34" s="189"/>
      <c r="E34" s="276">
        <f>(春日市!R51)</f>
        <v>29430</v>
      </c>
      <c r="F34" s="276"/>
      <c r="G34" s="276"/>
      <c r="H34" s="276"/>
      <c r="I34" s="276">
        <f>(春日市!S51)</f>
        <v>0</v>
      </c>
      <c r="J34" s="276"/>
      <c r="K34" s="276"/>
      <c r="L34" s="276"/>
      <c r="M34" s="286"/>
      <c r="N34" s="286"/>
      <c r="O34" s="287"/>
      <c r="P34" s="99"/>
      <c r="Q34" s="99"/>
    </row>
    <row r="35" spans="1:17" ht="23.1" customHeight="1">
      <c r="A35" s="301"/>
      <c r="B35" s="189" t="s">
        <v>1831</v>
      </c>
      <c r="C35" s="189"/>
      <c r="D35" s="189"/>
      <c r="E35" s="276">
        <f>(大野城!R28)</f>
        <v>26310</v>
      </c>
      <c r="F35" s="276"/>
      <c r="G35" s="276"/>
      <c r="H35" s="276"/>
      <c r="I35" s="276">
        <f>(大野城!S28)</f>
        <v>0</v>
      </c>
      <c r="J35" s="276"/>
      <c r="K35" s="276"/>
      <c r="L35" s="276"/>
      <c r="M35" s="286"/>
      <c r="N35" s="286"/>
      <c r="O35" s="287"/>
      <c r="P35" s="99"/>
      <c r="Q35" s="99"/>
    </row>
    <row r="36" spans="1:17" ht="23.1" customHeight="1">
      <c r="A36" s="301"/>
      <c r="B36" s="237" t="s">
        <v>2349</v>
      </c>
      <c r="C36" s="238"/>
      <c r="D36" s="303"/>
      <c r="E36" s="276">
        <f>(那珂川・太宰府!E24)</f>
        <v>5000</v>
      </c>
      <c r="F36" s="276"/>
      <c r="G36" s="276"/>
      <c r="H36" s="276"/>
      <c r="I36" s="276">
        <f>(那珂川・太宰府!F24)</f>
        <v>0</v>
      </c>
      <c r="J36" s="276"/>
      <c r="K36" s="276"/>
      <c r="L36" s="276"/>
      <c r="M36" s="286"/>
      <c r="N36" s="286"/>
      <c r="O36" s="287"/>
      <c r="P36" s="99"/>
    </row>
    <row r="37" spans="1:17" ht="23.1" customHeight="1">
      <c r="A37" s="301"/>
      <c r="B37" s="189" t="s">
        <v>1832</v>
      </c>
      <c r="C37" s="189"/>
      <c r="D37" s="189"/>
      <c r="E37" s="276">
        <f>(筑紫野!R18)</f>
        <v>14990</v>
      </c>
      <c r="F37" s="276"/>
      <c r="G37" s="276"/>
      <c r="H37" s="276"/>
      <c r="I37" s="276">
        <f>(筑紫野!S18)</f>
        <v>0</v>
      </c>
      <c r="J37" s="276"/>
      <c r="K37" s="276"/>
      <c r="L37" s="276"/>
      <c r="M37" s="286"/>
      <c r="N37" s="286"/>
      <c r="O37" s="287"/>
      <c r="P37" s="99"/>
      <c r="Q37" s="99"/>
    </row>
    <row r="38" spans="1:17" ht="23.1" customHeight="1" thickBot="1">
      <c r="A38" s="301"/>
      <c r="B38" s="304" t="s">
        <v>2100</v>
      </c>
      <c r="C38" s="305"/>
      <c r="D38" s="306"/>
      <c r="E38" s="307">
        <f>(那珂川・太宰府!R21)</f>
        <v>4470</v>
      </c>
      <c r="F38" s="307"/>
      <c r="G38" s="307"/>
      <c r="H38" s="307"/>
      <c r="I38" s="307">
        <f>(那珂川・太宰府!S21)</f>
        <v>0</v>
      </c>
      <c r="J38" s="307"/>
      <c r="K38" s="307"/>
      <c r="L38" s="307"/>
      <c r="M38" s="298"/>
      <c r="N38" s="298"/>
      <c r="O38" s="299"/>
      <c r="P38" s="99"/>
      <c r="Q38" s="99"/>
    </row>
    <row r="39" spans="1:17" ht="23.1" customHeight="1" thickBot="1">
      <c r="A39" s="302"/>
      <c r="B39" s="269" t="s">
        <v>2101</v>
      </c>
      <c r="C39" s="269"/>
      <c r="D39" s="269"/>
      <c r="E39" s="290">
        <f>SUM(E34:H38)</f>
        <v>80200</v>
      </c>
      <c r="F39" s="290"/>
      <c r="G39" s="290"/>
      <c r="H39" s="290"/>
      <c r="I39" s="290">
        <f>SUM(I34:L38)</f>
        <v>0</v>
      </c>
      <c r="J39" s="290"/>
      <c r="K39" s="290"/>
      <c r="L39" s="290"/>
      <c r="M39" s="291"/>
      <c r="N39" s="291"/>
      <c r="O39" s="292"/>
      <c r="P39" s="99"/>
      <c r="Q39" s="99"/>
    </row>
    <row r="40" spans="1:17" ht="23.1" customHeight="1" thickTop="1" thickBot="1">
      <c r="A40" s="273" t="s">
        <v>2099</v>
      </c>
      <c r="B40" s="274"/>
      <c r="C40" s="274"/>
      <c r="D40" s="274"/>
      <c r="E40" s="295">
        <f>SUM(E39,E33,E25)</f>
        <v>434560</v>
      </c>
      <c r="F40" s="295"/>
      <c r="G40" s="295"/>
      <c r="H40" s="295"/>
      <c r="I40" s="295">
        <f>SUM(I39,I33,I25)</f>
        <v>0</v>
      </c>
      <c r="J40" s="295"/>
      <c r="K40" s="295"/>
      <c r="L40" s="295"/>
      <c r="M40" s="296"/>
      <c r="N40" s="296"/>
      <c r="O40" s="297"/>
    </row>
    <row r="48" spans="1:17" customFormat="1" ht="25.5" customHeight="1"/>
    <row r="49" spans="1: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1: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</sheetData>
  <mergeCells count="132">
    <mergeCell ref="A34:A39"/>
    <mergeCell ref="B35:D35"/>
    <mergeCell ref="E35:H35"/>
    <mergeCell ref="I35:L35"/>
    <mergeCell ref="M35:O35"/>
    <mergeCell ref="B37:D37"/>
    <mergeCell ref="E37:H37"/>
    <mergeCell ref="I37:L37"/>
    <mergeCell ref="M37:O37"/>
    <mergeCell ref="B34:D34"/>
    <mergeCell ref="E34:H34"/>
    <mergeCell ref="I34:L34"/>
    <mergeCell ref="M34:O34"/>
    <mergeCell ref="B36:D36"/>
    <mergeCell ref="E36:H36"/>
    <mergeCell ref="I36:L36"/>
    <mergeCell ref="M36:O36"/>
    <mergeCell ref="B39:D39"/>
    <mergeCell ref="E39:H39"/>
    <mergeCell ref="I39:L39"/>
    <mergeCell ref="M39:O39"/>
    <mergeCell ref="B38:D38"/>
    <mergeCell ref="E38:H38"/>
    <mergeCell ref="I38:L38"/>
    <mergeCell ref="I32:L32"/>
    <mergeCell ref="M32:O32"/>
    <mergeCell ref="E33:H33"/>
    <mergeCell ref="I33:L33"/>
    <mergeCell ref="M33:O33"/>
    <mergeCell ref="E40:H40"/>
    <mergeCell ref="I40:L40"/>
    <mergeCell ref="M40:O40"/>
    <mergeCell ref="I28:L28"/>
    <mergeCell ref="M28:O28"/>
    <mergeCell ref="I29:L29"/>
    <mergeCell ref="M29:O29"/>
    <mergeCell ref="E30:H30"/>
    <mergeCell ref="I30:L30"/>
    <mergeCell ref="M30:O30"/>
    <mergeCell ref="E31:H31"/>
    <mergeCell ref="I31:L31"/>
    <mergeCell ref="M31:O31"/>
    <mergeCell ref="M38:O38"/>
    <mergeCell ref="I24:L24"/>
    <mergeCell ref="M24:O24"/>
    <mergeCell ref="E25:H25"/>
    <mergeCell ref="I25:L25"/>
    <mergeCell ref="M25:O25"/>
    <mergeCell ref="I26:L26"/>
    <mergeCell ref="M26:O26"/>
    <mergeCell ref="E27:H27"/>
    <mergeCell ref="I27:L27"/>
    <mergeCell ref="M27:O27"/>
    <mergeCell ref="I20:L20"/>
    <mergeCell ref="M20:O20"/>
    <mergeCell ref="E21:H21"/>
    <mergeCell ref="I21:L21"/>
    <mergeCell ref="M21:O21"/>
    <mergeCell ref="E22:H22"/>
    <mergeCell ref="I22:L22"/>
    <mergeCell ref="M22:O22"/>
    <mergeCell ref="I23:L23"/>
    <mergeCell ref="M23:O23"/>
    <mergeCell ref="B30:D30"/>
    <mergeCell ref="B31:D31"/>
    <mergeCell ref="A21:A25"/>
    <mergeCell ref="B32:D32"/>
    <mergeCell ref="B33:D33"/>
    <mergeCell ref="A26:A33"/>
    <mergeCell ref="A40:D40"/>
    <mergeCell ref="E20:H20"/>
    <mergeCell ref="E23:H23"/>
    <mergeCell ref="E26:H26"/>
    <mergeCell ref="E29:H29"/>
    <mergeCell ref="E32:H32"/>
    <mergeCell ref="B26:D26"/>
    <mergeCell ref="E24:H24"/>
    <mergeCell ref="E28:H28"/>
    <mergeCell ref="B20:D20"/>
    <mergeCell ref="B21:D21"/>
    <mergeCell ref="B22:D22"/>
    <mergeCell ref="B23:D23"/>
    <mergeCell ref="B24:D24"/>
    <mergeCell ref="B25:D25"/>
    <mergeCell ref="B27:D27"/>
    <mergeCell ref="B28:D28"/>
    <mergeCell ref="B29:D29"/>
    <mergeCell ref="A1:D2"/>
    <mergeCell ref="K2:L2"/>
    <mergeCell ref="A4:C4"/>
    <mergeCell ref="E4:G4"/>
    <mergeCell ref="I4:K4"/>
    <mergeCell ref="M4:O4"/>
    <mergeCell ref="E2:J2"/>
    <mergeCell ref="K1:L1"/>
    <mergeCell ref="M1:O1"/>
    <mergeCell ref="A8:B8"/>
    <mergeCell ref="C8:O8"/>
    <mergeCell ref="A9:B9"/>
    <mergeCell ref="C9:G9"/>
    <mergeCell ref="H9:I9"/>
    <mergeCell ref="J9:O9"/>
    <mergeCell ref="A6:B6"/>
    <mergeCell ref="C6:E6"/>
    <mergeCell ref="G6:H6"/>
    <mergeCell ref="I6:J6"/>
    <mergeCell ref="M6:N6"/>
    <mergeCell ref="A7:B7"/>
    <mergeCell ref="C7:O7"/>
    <mergeCell ref="G13:O13"/>
    <mergeCell ref="A17:B18"/>
    <mergeCell ref="C17:O17"/>
    <mergeCell ref="C18:O18"/>
    <mergeCell ref="C12:D15"/>
    <mergeCell ref="G14:O14"/>
    <mergeCell ref="C16:D16"/>
    <mergeCell ref="E16:F16"/>
    <mergeCell ref="G15:O15"/>
    <mergeCell ref="A12:B16"/>
    <mergeCell ref="E12:F12"/>
    <mergeCell ref="E13:F13"/>
    <mergeCell ref="E14:F14"/>
    <mergeCell ref="E15:F15"/>
    <mergeCell ref="A10:B10"/>
    <mergeCell ref="C10:E10"/>
    <mergeCell ref="J10:L10"/>
    <mergeCell ref="F10:I10"/>
    <mergeCell ref="M10:O10"/>
    <mergeCell ref="J11:L11"/>
    <mergeCell ref="C11:I11"/>
    <mergeCell ref="M11:O11"/>
    <mergeCell ref="A11:B11"/>
  </mergeCells>
  <phoneticPr fontId="23"/>
  <pageMargins left="0.56000000000000005" right="0.39" top="0.28999999999999998" bottom="0.23" header="0.23" footer="0.18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7"/>
  </sheetPr>
  <dimension ref="A1:AA100"/>
  <sheetViews>
    <sheetView showZeros="0" zoomScaleNormal="100" zoomScaleSheetLayoutView="100" workbookViewId="0">
      <selection activeCell="D3" sqref="D3:S3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1115</v>
      </c>
      <c r="B1" s="445"/>
      <c r="C1" s="445"/>
      <c r="D1" s="719" t="s">
        <v>45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22" t="str">
        <f>集計表!AC1</f>
        <v>2020/1</v>
      </c>
      <c r="Z1" s="731"/>
      <c r="AA1" s="732"/>
    </row>
    <row r="2" spans="1:27" ht="18.75" customHeight="1">
      <c r="A2" s="424" t="s">
        <v>56</v>
      </c>
      <c r="B2" s="446"/>
      <c r="C2" s="425"/>
      <c r="D2" s="455">
        <v>2020</v>
      </c>
      <c r="E2" s="455"/>
      <c r="F2" s="661">
        <f>集計表!F2</f>
        <v>43859</v>
      </c>
      <c r="G2" s="661"/>
      <c r="H2" s="2" t="s">
        <v>1815</v>
      </c>
      <c r="I2" s="2" t="s">
        <v>13</v>
      </c>
      <c r="J2" s="662">
        <f>集計表!L2</f>
        <v>43861</v>
      </c>
      <c r="K2" s="733"/>
      <c r="L2" s="733"/>
      <c r="M2" s="733"/>
      <c r="N2" s="3" t="s">
        <v>57</v>
      </c>
      <c r="O2" s="4" t="s">
        <v>14</v>
      </c>
      <c r="P2" s="668">
        <f>集計表!R2</f>
        <v>43862</v>
      </c>
      <c r="Q2" s="668"/>
      <c r="R2" s="5" t="s">
        <v>18</v>
      </c>
      <c r="S2" s="6" t="s">
        <v>19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集計表!N134</f>
        <v>0</v>
      </c>
      <c r="V3" s="657"/>
      <c r="W3" s="657"/>
      <c r="X3" s="657"/>
      <c r="Y3" s="657"/>
      <c r="Z3" s="657"/>
      <c r="AA3" s="8" t="s">
        <v>60</v>
      </c>
    </row>
    <row r="4" spans="1:27" ht="18.75" customHeight="1">
      <c r="A4" s="7" t="s">
        <v>2369</v>
      </c>
      <c r="U4" s="628" t="s">
        <v>6</v>
      </c>
      <c r="V4" s="628"/>
      <c r="W4" s="22" t="s">
        <v>21</v>
      </c>
      <c r="X4" s="734">
        <f>T15</f>
        <v>0</v>
      </c>
      <c r="Y4" s="628"/>
      <c r="Z4" s="628"/>
      <c r="AA4" s="7" t="s">
        <v>22</v>
      </c>
    </row>
    <row r="5" spans="1:27" ht="12.75" customHeight="1">
      <c r="A5" s="23"/>
      <c r="B5" s="655" t="s">
        <v>23</v>
      </c>
      <c r="C5" s="653"/>
      <c r="D5" s="653"/>
      <c r="E5" s="124" t="s">
        <v>7</v>
      </c>
      <c r="F5" s="125" t="s">
        <v>8</v>
      </c>
      <c r="G5" s="653" t="s">
        <v>24</v>
      </c>
      <c r="H5" s="653"/>
      <c r="I5" s="653"/>
      <c r="J5" s="653"/>
      <c r="K5" s="653"/>
      <c r="L5" s="653"/>
      <c r="M5" s="654"/>
      <c r="O5" s="23"/>
      <c r="P5" s="655" t="s">
        <v>23</v>
      </c>
      <c r="Q5" s="653"/>
      <c r="R5" s="653"/>
      <c r="S5" s="124" t="s">
        <v>7</v>
      </c>
      <c r="T5" s="125" t="s">
        <v>8</v>
      </c>
      <c r="U5" s="653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679" t="s">
        <v>1205</v>
      </c>
      <c r="B6" s="786" t="s">
        <v>1135</v>
      </c>
      <c r="C6" s="787"/>
      <c r="D6" s="788"/>
      <c r="E6" s="112">
        <v>350</v>
      </c>
      <c r="F6" s="111"/>
      <c r="G6" s="808" t="s">
        <v>1127</v>
      </c>
      <c r="H6" s="809"/>
      <c r="I6" s="809"/>
      <c r="J6" s="809"/>
      <c r="K6" s="809"/>
      <c r="L6" s="809"/>
      <c r="M6" s="810"/>
      <c r="O6" s="756" t="s">
        <v>2366</v>
      </c>
      <c r="P6" s="786" t="s">
        <v>1197</v>
      </c>
      <c r="Q6" s="787"/>
      <c r="R6" s="788"/>
      <c r="S6" s="112">
        <v>410</v>
      </c>
      <c r="T6" s="111"/>
      <c r="U6" s="795" t="s">
        <v>1193</v>
      </c>
      <c r="V6" s="796"/>
      <c r="W6" s="796"/>
      <c r="X6" s="796"/>
      <c r="Y6" s="796"/>
      <c r="Z6" s="796"/>
      <c r="AA6" s="797"/>
    </row>
    <row r="7" spans="1:27" ht="12.75" customHeight="1">
      <c r="A7" s="680"/>
      <c r="B7" s="636" t="s">
        <v>1136</v>
      </c>
      <c r="C7" s="637"/>
      <c r="D7" s="638"/>
      <c r="E7" s="111">
        <v>300</v>
      </c>
      <c r="F7" s="111"/>
      <c r="G7" s="802" t="s">
        <v>1128</v>
      </c>
      <c r="H7" s="803"/>
      <c r="I7" s="803"/>
      <c r="J7" s="803"/>
      <c r="K7" s="803"/>
      <c r="L7" s="803"/>
      <c r="M7" s="804"/>
      <c r="O7" s="757"/>
      <c r="P7" s="636" t="s">
        <v>1198</v>
      </c>
      <c r="Q7" s="637"/>
      <c r="R7" s="638"/>
      <c r="S7" s="111">
        <v>390</v>
      </c>
      <c r="T7" s="111"/>
      <c r="U7" s="740" t="s">
        <v>1194</v>
      </c>
      <c r="V7" s="741"/>
      <c r="W7" s="741"/>
      <c r="X7" s="741"/>
      <c r="Y7" s="741"/>
      <c r="Z7" s="741"/>
      <c r="AA7" s="742"/>
    </row>
    <row r="8" spans="1:27" ht="12.75" customHeight="1">
      <c r="A8" s="680"/>
      <c r="B8" s="636" t="s">
        <v>1137</v>
      </c>
      <c r="C8" s="637"/>
      <c r="D8" s="638"/>
      <c r="E8" s="111">
        <v>290</v>
      </c>
      <c r="F8" s="111"/>
      <c r="G8" s="802" t="s">
        <v>1129</v>
      </c>
      <c r="H8" s="803"/>
      <c r="I8" s="803"/>
      <c r="J8" s="803"/>
      <c r="K8" s="803"/>
      <c r="L8" s="803"/>
      <c r="M8" s="804"/>
      <c r="O8" s="757"/>
      <c r="P8" s="636" t="s">
        <v>1199</v>
      </c>
      <c r="Q8" s="637"/>
      <c r="R8" s="638"/>
      <c r="S8" s="111">
        <v>320</v>
      </c>
      <c r="T8" s="111"/>
      <c r="U8" s="740" t="s">
        <v>1195</v>
      </c>
      <c r="V8" s="741"/>
      <c r="W8" s="741"/>
      <c r="X8" s="741"/>
      <c r="Y8" s="741"/>
      <c r="Z8" s="741"/>
      <c r="AA8" s="742"/>
    </row>
    <row r="9" spans="1:27" ht="12.75" customHeight="1">
      <c r="A9" s="680"/>
      <c r="B9" s="636" t="s">
        <v>1138</v>
      </c>
      <c r="C9" s="637"/>
      <c r="D9" s="638"/>
      <c r="E9" s="111">
        <v>570</v>
      </c>
      <c r="F9" s="111"/>
      <c r="G9" s="802" t="s">
        <v>1130</v>
      </c>
      <c r="H9" s="803"/>
      <c r="I9" s="803"/>
      <c r="J9" s="803"/>
      <c r="K9" s="803"/>
      <c r="L9" s="803"/>
      <c r="M9" s="804"/>
      <c r="O9" s="757"/>
      <c r="P9" s="636" t="s">
        <v>1200</v>
      </c>
      <c r="Q9" s="637"/>
      <c r="R9" s="638"/>
      <c r="S9" s="111">
        <v>250</v>
      </c>
      <c r="T9" s="111"/>
      <c r="U9" s="740" t="s">
        <v>1196</v>
      </c>
      <c r="V9" s="741"/>
      <c r="W9" s="741"/>
      <c r="X9" s="741"/>
      <c r="Y9" s="741"/>
      <c r="Z9" s="741"/>
      <c r="AA9" s="742"/>
    </row>
    <row r="10" spans="1:27" ht="12.75" customHeight="1">
      <c r="A10" s="680"/>
      <c r="B10" s="636" t="s">
        <v>1139</v>
      </c>
      <c r="C10" s="637"/>
      <c r="D10" s="638"/>
      <c r="E10" s="111">
        <v>480</v>
      </c>
      <c r="F10" s="111"/>
      <c r="G10" s="802" t="s">
        <v>1131</v>
      </c>
      <c r="H10" s="803"/>
      <c r="I10" s="803"/>
      <c r="J10" s="803"/>
      <c r="K10" s="803"/>
      <c r="L10" s="803"/>
      <c r="M10" s="804"/>
      <c r="O10" s="758"/>
      <c r="P10" s="651" t="s">
        <v>10</v>
      </c>
      <c r="Q10" s="478"/>
      <c r="R10" s="479"/>
      <c r="S10" s="116">
        <f>SUM(S6:S9)</f>
        <v>1370</v>
      </c>
      <c r="T10" s="116">
        <f>SUM(T6:T9)</f>
        <v>0</v>
      </c>
      <c r="U10" s="627"/>
      <c r="V10" s="628"/>
      <c r="W10" s="628"/>
      <c r="X10" s="628"/>
      <c r="Y10" s="628"/>
      <c r="Z10" s="628"/>
      <c r="AA10" s="629"/>
    </row>
    <row r="11" spans="1:27" ht="12.75" customHeight="1">
      <c r="A11" s="680"/>
      <c r="B11" s="636" t="s">
        <v>1140</v>
      </c>
      <c r="C11" s="637"/>
      <c r="D11" s="638"/>
      <c r="E11" s="111">
        <v>460</v>
      </c>
      <c r="F11" s="111"/>
      <c r="G11" s="802" t="s">
        <v>1132</v>
      </c>
      <c r="H11" s="803"/>
      <c r="I11" s="803"/>
      <c r="J11" s="803"/>
      <c r="K11" s="803"/>
      <c r="L11" s="803"/>
      <c r="M11" s="804"/>
      <c r="O11" s="811" t="s">
        <v>2106</v>
      </c>
      <c r="P11" s="636" t="s">
        <v>1203</v>
      </c>
      <c r="Q11" s="637"/>
      <c r="R11" s="638"/>
      <c r="S11" s="111">
        <v>260</v>
      </c>
      <c r="T11" s="111"/>
      <c r="U11" s="792" t="s">
        <v>1201</v>
      </c>
      <c r="V11" s="793"/>
      <c r="W11" s="793"/>
      <c r="X11" s="793"/>
      <c r="Y11" s="793"/>
      <c r="Z11" s="793"/>
      <c r="AA11" s="794"/>
    </row>
    <row r="12" spans="1:27" ht="12.75" customHeight="1">
      <c r="A12" s="680"/>
      <c r="B12" s="636" t="s">
        <v>1141</v>
      </c>
      <c r="C12" s="637"/>
      <c r="D12" s="638"/>
      <c r="E12" s="111">
        <v>630</v>
      </c>
      <c r="F12" s="111"/>
      <c r="G12" s="802" t="s">
        <v>1133</v>
      </c>
      <c r="H12" s="803"/>
      <c r="I12" s="803"/>
      <c r="J12" s="803"/>
      <c r="K12" s="803"/>
      <c r="L12" s="803"/>
      <c r="M12" s="804"/>
      <c r="O12" s="812"/>
      <c r="P12" s="636" t="s">
        <v>1204</v>
      </c>
      <c r="Q12" s="637"/>
      <c r="R12" s="638"/>
      <c r="S12" s="111">
        <v>300</v>
      </c>
      <c r="T12" s="111"/>
      <c r="U12" s="792" t="s">
        <v>1202</v>
      </c>
      <c r="V12" s="793"/>
      <c r="W12" s="793"/>
      <c r="X12" s="793"/>
      <c r="Y12" s="793"/>
      <c r="Z12" s="793"/>
      <c r="AA12" s="794"/>
    </row>
    <row r="13" spans="1:27" ht="12.75" customHeight="1">
      <c r="A13" s="680"/>
      <c r="B13" s="633" t="s">
        <v>1142</v>
      </c>
      <c r="C13" s="634"/>
      <c r="D13" s="635"/>
      <c r="E13" s="111">
        <v>370</v>
      </c>
      <c r="F13" s="111"/>
      <c r="G13" s="805" t="s">
        <v>1134</v>
      </c>
      <c r="H13" s="806"/>
      <c r="I13" s="806"/>
      <c r="J13" s="806"/>
      <c r="K13" s="806"/>
      <c r="L13" s="806"/>
      <c r="M13" s="807"/>
      <c r="O13" s="813"/>
      <c r="P13" s="651" t="s">
        <v>10</v>
      </c>
      <c r="Q13" s="478"/>
      <c r="R13" s="479"/>
      <c r="S13" s="116">
        <f>SUM(S11:S12)</f>
        <v>560</v>
      </c>
      <c r="T13" s="116">
        <f>SUM(T11:T12)</f>
        <v>0</v>
      </c>
      <c r="U13" s="627"/>
      <c r="V13" s="628"/>
      <c r="W13" s="628"/>
      <c r="X13" s="628"/>
      <c r="Y13" s="628"/>
      <c r="Z13" s="628"/>
      <c r="AA13" s="629"/>
    </row>
    <row r="14" spans="1:27" ht="12.75" customHeight="1">
      <c r="A14" s="681"/>
      <c r="B14" s="800" t="s">
        <v>9</v>
      </c>
      <c r="C14" s="800"/>
      <c r="D14" s="801"/>
      <c r="E14" s="116">
        <f>SUM(E6:E13)</f>
        <v>3450</v>
      </c>
      <c r="F14" s="116">
        <f>SUM(F6:F13)</f>
        <v>0</v>
      </c>
      <c r="G14" s="642"/>
      <c r="H14" s="643"/>
      <c r="I14" s="643"/>
      <c r="J14" s="643"/>
      <c r="K14" s="643"/>
      <c r="L14" s="643"/>
      <c r="M14" s="644"/>
      <c r="O14" s="44"/>
      <c r="P14" s="44"/>
      <c r="Q14" s="44"/>
      <c r="R14" s="44"/>
      <c r="S14" s="44"/>
      <c r="T14" s="54"/>
      <c r="U14" s="44"/>
      <c r="V14" s="44"/>
      <c r="W14" s="44"/>
      <c r="X14" s="44"/>
      <c r="Y14" s="44"/>
      <c r="Z14" s="44"/>
      <c r="AA14" s="44"/>
    </row>
    <row r="15" spans="1:27" ht="12.75" customHeight="1">
      <c r="A15" s="679" t="s">
        <v>1206</v>
      </c>
      <c r="B15" s="786" t="s">
        <v>1158</v>
      </c>
      <c r="C15" s="787"/>
      <c r="D15" s="788"/>
      <c r="E15" s="112">
        <v>760</v>
      </c>
      <c r="F15" s="111"/>
      <c r="G15" s="795" t="s">
        <v>1143</v>
      </c>
      <c r="H15" s="796"/>
      <c r="I15" s="796"/>
      <c r="J15" s="796"/>
      <c r="K15" s="796"/>
      <c r="L15" s="796"/>
      <c r="M15" s="797"/>
      <c r="O15" s="712" t="s">
        <v>1116</v>
      </c>
      <c r="P15" s="713"/>
      <c r="Q15" s="713"/>
      <c r="R15" s="714"/>
      <c r="S15" s="126">
        <f>SUM(S13,S10,E14,E30,E36,E42)</f>
        <v>16920</v>
      </c>
      <c r="T15" s="126">
        <f>SUM(T13,T10,F14,F30,F36,F42)</f>
        <v>0</v>
      </c>
      <c r="U15" s="28"/>
      <c r="V15" s="28"/>
      <c r="W15" s="28"/>
      <c r="X15" s="28"/>
      <c r="Y15" s="28"/>
      <c r="Z15" s="28"/>
      <c r="AA15" s="28"/>
    </row>
    <row r="16" spans="1:27" ht="12.75" customHeight="1">
      <c r="A16" s="680"/>
      <c r="B16" s="636" t="s">
        <v>1159</v>
      </c>
      <c r="C16" s="637"/>
      <c r="D16" s="638"/>
      <c r="E16" s="111">
        <v>830</v>
      </c>
      <c r="F16" s="111"/>
      <c r="G16" s="740" t="s">
        <v>1144</v>
      </c>
      <c r="H16" s="741"/>
      <c r="I16" s="741"/>
      <c r="J16" s="741"/>
      <c r="K16" s="741"/>
      <c r="L16" s="741"/>
      <c r="M16" s="742"/>
      <c r="O16" s="71"/>
      <c r="P16" s="71"/>
      <c r="Q16" s="71"/>
      <c r="R16" s="71"/>
      <c r="S16" s="47"/>
      <c r="T16" s="47"/>
      <c r="U16" s="28"/>
      <c r="V16" s="28"/>
      <c r="W16" s="28"/>
      <c r="X16" s="28"/>
      <c r="Y16" s="28"/>
      <c r="Z16" s="28"/>
      <c r="AA16" s="28"/>
    </row>
    <row r="17" spans="1:27" ht="12.75" customHeight="1">
      <c r="A17" s="680"/>
      <c r="B17" s="636" t="s">
        <v>1160</v>
      </c>
      <c r="C17" s="637"/>
      <c r="D17" s="638"/>
      <c r="E17" s="111">
        <v>500</v>
      </c>
      <c r="F17" s="111"/>
      <c r="G17" s="740" t="s">
        <v>1145</v>
      </c>
      <c r="H17" s="741"/>
      <c r="I17" s="741"/>
      <c r="J17" s="741"/>
      <c r="K17" s="741"/>
      <c r="L17" s="741"/>
      <c r="M17" s="742"/>
      <c r="O17" s="71"/>
      <c r="P17" s="71"/>
      <c r="Q17" s="71"/>
      <c r="R17" s="71"/>
      <c r="S17" s="47"/>
      <c r="T17" s="47"/>
      <c r="U17" s="28"/>
      <c r="V17" s="28"/>
      <c r="W17" s="28"/>
      <c r="X17" s="28"/>
      <c r="Y17" s="28"/>
      <c r="Z17" s="28"/>
      <c r="AA17" s="28"/>
    </row>
    <row r="18" spans="1:27" ht="12.75" customHeight="1">
      <c r="A18" s="680"/>
      <c r="B18" s="636" t="s">
        <v>1161</v>
      </c>
      <c r="C18" s="637"/>
      <c r="D18" s="638"/>
      <c r="E18" s="111">
        <v>740</v>
      </c>
      <c r="F18" s="111"/>
      <c r="G18" s="740" t="s">
        <v>1146</v>
      </c>
      <c r="H18" s="741"/>
      <c r="I18" s="741"/>
      <c r="J18" s="741"/>
      <c r="K18" s="741"/>
      <c r="L18" s="741"/>
      <c r="M18" s="742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2.75" customHeight="1">
      <c r="A19" s="680"/>
      <c r="B19" s="636" t="s">
        <v>1162</v>
      </c>
      <c r="C19" s="637"/>
      <c r="D19" s="638"/>
      <c r="E19" s="111">
        <v>350</v>
      </c>
      <c r="F19" s="111"/>
      <c r="G19" s="740" t="s">
        <v>1147</v>
      </c>
      <c r="H19" s="741"/>
      <c r="I19" s="741"/>
      <c r="J19" s="741"/>
      <c r="K19" s="741"/>
      <c r="L19" s="741"/>
      <c r="M19" s="74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</row>
    <row r="20" spans="1:27" ht="12.75" customHeight="1">
      <c r="A20" s="680"/>
      <c r="B20" s="636" t="s">
        <v>1163</v>
      </c>
      <c r="C20" s="637"/>
      <c r="D20" s="638"/>
      <c r="E20" s="111">
        <v>670</v>
      </c>
      <c r="F20" s="111"/>
      <c r="G20" s="740" t="s">
        <v>1148</v>
      </c>
      <c r="H20" s="741"/>
      <c r="I20" s="741"/>
      <c r="J20" s="741"/>
      <c r="K20" s="741"/>
      <c r="L20" s="741"/>
      <c r="M20" s="742"/>
    </row>
    <row r="21" spans="1:27" ht="12.75" customHeight="1">
      <c r="A21" s="680"/>
      <c r="B21" s="636" t="s">
        <v>1164</v>
      </c>
      <c r="C21" s="637"/>
      <c r="D21" s="638"/>
      <c r="E21" s="111">
        <v>580</v>
      </c>
      <c r="F21" s="111"/>
      <c r="G21" s="740" t="s">
        <v>1149</v>
      </c>
      <c r="H21" s="741"/>
      <c r="I21" s="741"/>
      <c r="J21" s="741"/>
      <c r="K21" s="741"/>
      <c r="L21" s="741"/>
      <c r="M21" s="742"/>
    </row>
    <row r="22" spans="1:27" ht="12.75" customHeight="1">
      <c r="A22" s="680"/>
      <c r="B22" s="636" t="s">
        <v>1165</v>
      </c>
      <c r="C22" s="637"/>
      <c r="D22" s="638"/>
      <c r="E22" s="111">
        <v>330</v>
      </c>
      <c r="F22" s="111"/>
      <c r="G22" s="740" t="s">
        <v>1150</v>
      </c>
      <c r="H22" s="741"/>
      <c r="I22" s="741"/>
      <c r="J22" s="741"/>
      <c r="K22" s="741"/>
      <c r="L22" s="741"/>
      <c r="M22" s="742"/>
    </row>
    <row r="23" spans="1:27" ht="12.75" customHeight="1">
      <c r="A23" s="680"/>
      <c r="B23" s="636" t="s">
        <v>1166</v>
      </c>
      <c r="C23" s="637"/>
      <c r="D23" s="638"/>
      <c r="E23" s="111">
        <v>310</v>
      </c>
      <c r="F23" s="111"/>
      <c r="G23" s="740" t="s">
        <v>1151</v>
      </c>
      <c r="H23" s="741"/>
      <c r="I23" s="741"/>
      <c r="J23" s="741"/>
      <c r="K23" s="741"/>
      <c r="L23" s="741"/>
      <c r="M23" s="742"/>
    </row>
    <row r="24" spans="1:27" ht="12.75" customHeight="1">
      <c r="A24" s="680"/>
      <c r="B24" s="636" t="s">
        <v>1167</v>
      </c>
      <c r="C24" s="637"/>
      <c r="D24" s="638"/>
      <c r="E24" s="111">
        <v>460</v>
      </c>
      <c r="F24" s="111"/>
      <c r="G24" s="740" t="s">
        <v>1152</v>
      </c>
      <c r="H24" s="741"/>
      <c r="I24" s="741"/>
      <c r="J24" s="741"/>
      <c r="K24" s="741"/>
      <c r="L24" s="741"/>
      <c r="M24" s="742"/>
    </row>
    <row r="25" spans="1:27" ht="12.75" customHeight="1">
      <c r="A25" s="680"/>
      <c r="B25" s="636" t="s">
        <v>1168</v>
      </c>
      <c r="C25" s="637"/>
      <c r="D25" s="638"/>
      <c r="E25" s="111">
        <v>300</v>
      </c>
      <c r="F25" s="111"/>
      <c r="G25" s="740" t="s">
        <v>1153</v>
      </c>
      <c r="H25" s="741"/>
      <c r="I25" s="741"/>
      <c r="J25" s="741"/>
      <c r="K25" s="741"/>
      <c r="L25" s="741"/>
      <c r="M25" s="742"/>
    </row>
    <row r="26" spans="1:27" ht="12.75" customHeight="1">
      <c r="A26" s="680"/>
      <c r="B26" s="636" t="s">
        <v>1169</v>
      </c>
      <c r="C26" s="637"/>
      <c r="D26" s="638"/>
      <c r="E26" s="111">
        <v>340</v>
      </c>
      <c r="F26" s="111"/>
      <c r="G26" s="740" t="s">
        <v>1154</v>
      </c>
      <c r="H26" s="741"/>
      <c r="I26" s="741"/>
      <c r="J26" s="741"/>
      <c r="K26" s="741"/>
      <c r="L26" s="741"/>
      <c r="M26" s="742"/>
    </row>
    <row r="27" spans="1:27" ht="12.75" customHeight="1">
      <c r="A27" s="680"/>
      <c r="B27" s="636" t="s">
        <v>1170</v>
      </c>
      <c r="C27" s="637"/>
      <c r="D27" s="638"/>
      <c r="E27" s="111">
        <v>300</v>
      </c>
      <c r="F27" s="111"/>
      <c r="G27" s="740" t="s">
        <v>1155</v>
      </c>
      <c r="H27" s="741"/>
      <c r="I27" s="741"/>
      <c r="J27" s="741"/>
      <c r="K27" s="741"/>
      <c r="L27" s="741"/>
      <c r="M27" s="742"/>
    </row>
    <row r="28" spans="1:27" ht="12.75" customHeight="1">
      <c r="A28" s="680"/>
      <c r="B28" s="636" t="s">
        <v>1171</v>
      </c>
      <c r="C28" s="637"/>
      <c r="D28" s="638"/>
      <c r="E28" s="111">
        <v>440</v>
      </c>
      <c r="F28" s="111"/>
      <c r="G28" s="740" t="s">
        <v>1156</v>
      </c>
      <c r="H28" s="741"/>
      <c r="I28" s="741"/>
      <c r="J28" s="741"/>
      <c r="K28" s="741"/>
      <c r="L28" s="741"/>
      <c r="M28" s="742"/>
    </row>
    <row r="29" spans="1:27" ht="12.75" customHeight="1">
      <c r="A29" s="680"/>
      <c r="B29" s="633" t="s">
        <v>1172</v>
      </c>
      <c r="C29" s="634"/>
      <c r="D29" s="635"/>
      <c r="E29" s="113">
        <v>390</v>
      </c>
      <c r="F29" s="111"/>
      <c r="G29" s="737" t="s">
        <v>1157</v>
      </c>
      <c r="H29" s="738"/>
      <c r="I29" s="738"/>
      <c r="J29" s="738"/>
      <c r="K29" s="738"/>
      <c r="L29" s="738"/>
      <c r="M29" s="739"/>
    </row>
    <row r="30" spans="1:27" ht="12.75" customHeight="1">
      <c r="A30" s="681"/>
      <c r="B30" s="651" t="s">
        <v>10</v>
      </c>
      <c r="C30" s="478"/>
      <c r="D30" s="705"/>
      <c r="E30" s="116">
        <f>SUM(E15:E29)</f>
        <v>7300</v>
      </c>
      <c r="F30" s="116">
        <f>SUM(F15:F29)</f>
        <v>0</v>
      </c>
      <c r="G30" s="627"/>
      <c r="H30" s="628"/>
      <c r="I30" s="628"/>
      <c r="J30" s="628"/>
      <c r="K30" s="628"/>
      <c r="L30" s="628"/>
      <c r="M30" s="629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2.75" customHeight="1">
      <c r="A31" s="679" t="s">
        <v>1207</v>
      </c>
      <c r="B31" s="786" t="s">
        <v>1178</v>
      </c>
      <c r="C31" s="787"/>
      <c r="D31" s="788"/>
      <c r="E31" s="112">
        <v>710</v>
      </c>
      <c r="F31" s="111"/>
      <c r="G31" s="789" t="s">
        <v>1173</v>
      </c>
      <c r="H31" s="790"/>
      <c r="I31" s="790"/>
      <c r="J31" s="790"/>
      <c r="K31" s="790"/>
      <c r="L31" s="790"/>
      <c r="M31" s="791"/>
    </row>
    <row r="32" spans="1:27" ht="12.75" customHeight="1">
      <c r="A32" s="680"/>
      <c r="B32" s="636" t="s">
        <v>1179</v>
      </c>
      <c r="C32" s="637"/>
      <c r="D32" s="638"/>
      <c r="E32" s="111">
        <v>460</v>
      </c>
      <c r="F32" s="111"/>
      <c r="G32" s="792" t="s">
        <v>1174</v>
      </c>
      <c r="H32" s="793"/>
      <c r="I32" s="793"/>
      <c r="J32" s="793"/>
      <c r="K32" s="793"/>
      <c r="L32" s="793"/>
      <c r="M32" s="794"/>
    </row>
    <row r="33" spans="1:27" ht="12.75" customHeight="1">
      <c r="A33" s="680"/>
      <c r="B33" s="636" t="s">
        <v>1180</v>
      </c>
      <c r="C33" s="637"/>
      <c r="D33" s="638"/>
      <c r="E33" s="111">
        <v>460</v>
      </c>
      <c r="F33" s="111"/>
      <c r="G33" s="792" t="s">
        <v>1175</v>
      </c>
      <c r="H33" s="793"/>
      <c r="I33" s="793"/>
      <c r="J33" s="793"/>
      <c r="K33" s="793"/>
      <c r="L33" s="793"/>
      <c r="M33" s="794"/>
    </row>
    <row r="34" spans="1:27" ht="12.75" customHeight="1">
      <c r="A34" s="680"/>
      <c r="B34" s="636" t="s">
        <v>1181</v>
      </c>
      <c r="C34" s="637"/>
      <c r="D34" s="638"/>
      <c r="E34" s="111">
        <v>480</v>
      </c>
      <c r="F34" s="111"/>
      <c r="G34" s="792" t="s">
        <v>1176</v>
      </c>
      <c r="H34" s="793"/>
      <c r="I34" s="793"/>
      <c r="J34" s="793"/>
      <c r="K34" s="793"/>
      <c r="L34" s="793"/>
      <c r="M34" s="794"/>
    </row>
    <row r="35" spans="1:27" ht="12.75" customHeight="1">
      <c r="A35" s="680"/>
      <c r="B35" s="633" t="s">
        <v>1182</v>
      </c>
      <c r="C35" s="634"/>
      <c r="D35" s="635"/>
      <c r="E35" s="111">
        <v>320</v>
      </c>
      <c r="F35" s="111"/>
      <c r="G35" s="780" t="s">
        <v>1177</v>
      </c>
      <c r="H35" s="781"/>
      <c r="I35" s="781"/>
      <c r="J35" s="781"/>
      <c r="K35" s="781"/>
      <c r="L35" s="781"/>
      <c r="M35" s="782"/>
    </row>
    <row r="36" spans="1:27" ht="12.75" customHeight="1">
      <c r="A36" s="681"/>
      <c r="B36" s="651" t="s">
        <v>10</v>
      </c>
      <c r="C36" s="478"/>
      <c r="D36" s="479"/>
      <c r="E36" s="116">
        <f>SUM(E31:E35)</f>
        <v>2430</v>
      </c>
      <c r="F36" s="116">
        <f>SUM(F31:F35)</f>
        <v>0</v>
      </c>
      <c r="G36" s="627"/>
      <c r="H36" s="628"/>
      <c r="I36" s="628"/>
      <c r="J36" s="628"/>
      <c r="K36" s="628"/>
      <c r="L36" s="628"/>
      <c r="M36" s="629"/>
    </row>
    <row r="37" spans="1:27" ht="12.75" customHeight="1">
      <c r="A37" s="680" t="s">
        <v>2109</v>
      </c>
      <c r="B37" s="636" t="s">
        <v>1188</v>
      </c>
      <c r="C37" s="637"/>
      <c r="D37" s="638"/>
      <c r="E37" s="111">
        <v>330</v>
      </c>
      <c r="F37" s="111"/>
      <c r="G37" s="740" t="s">
        <v>1183</v>
      </c>
      <c r="H37" s="741"/>
      <c r="I37" s="741"/>
      <c r="J37" s="741"/>
      <c r="K37" s="741"/>
      <c r="L37" s="741"/>
      <c r="M37" s="742"/>
    </row>
    <row r="38" spans="1:27" ht="12.75" customHeight="1">
      <c r="A38" s="680"/>
      <c r="B38" s="636" t="s">
        <v>1189</v>
      </c>
      <c r="C38" s="637"/>
      <c r="D38" s="638"/>
      <c r="E38" s="111">
        <v>380</v>
      </c>
      <c r="F38" s="111"/>
      <c r="G38" s="740" t="s">
        <v>1184</v>
      </c>
      <c r="H38" s="741"/>
      <c r="I38" s="741"/>
      <c r="J38" s="741"/>
      <c r="K38" s="741"/>
      <c r="L38" s="741"/>
      <c r="M38" s="742"/>
    </row>
    <row r="39" spans="1:27" ht="12.75" customHeight="1">
      <c r="A39" s="680"/>
      <c r="B39" s="636" t="s">
        <v>1190</v>
      </c>
      <c r="C39" s="637"/>
      <c r="D39" s="638"/>
      <c r="E39" s="111">
        <v>330</v>
      </c>
      <c r="F39" s="111"/>
      <c r="G39" s="740" t="s">
        <v>1185</v>
      </c>
      <c r="H39" s="741"/>
      <c r="I39" s="741"/>
      <c r="J39" s="741"/>
      <c r="K39" s="741"/>
      <c r="L39" s="741"/>
      <c r="M39" s="742"/>
    </row>
    <row r="40" spans="1:27" ht="12.75" customHeight="1">
      <c r="A40" s="680"/>
      <c r="B40" s="636" t="s">
        <v>1191</v>
      </c>
      <c r="C40" s="637"/>
      <c r="D40" s="638"/>
      <c r="E40" s="111">
        <v>140</v>
      </c>
      <c r="F40" s="111"/>
      <c r="G40" s="740" t="s">
        <v>1186</v>
      </c>
      <c r="H40" s="741"/>
      <c r="I40" s="741"/>
      <c r="J40" s="741"/>
      <c r="K40" s="741"/>
      <c r="L40" s="741"/>
      <c r="M40" s="742"/>
    </row>
    <row r="41" spans="1:27" ht="12.75" customHeight="1">
      <c r="A41" s="680"/>
      <c r="B41" s="636" t="s">
        <v>1192</v>
      </c>
      <c r="C41" s="637"/>
      <c r="D41" s="638"/>
      <c r="E41" s="111">
        <v>630</v>
      </c>
      <c r="F41" s="111"/>
      <c r="G41" s="740" t="s">
        <v>1187</v>
      </c>
      <c r="H41" s="741"/>
      <c r="I41" s="741"/>
      <c r="J41" s="741"/>
      <c r="K41" s="741"/>
      <c r="L41" s="741"/>
      <c r="M41" s="742"/>
    </row>
    <row r="42" spans="1:27" ht="12.75" customHeight="1">
      <c r="A42" s="681"/>
      <c r="B42" s="651" t="s">
        <v>10</v>
      </c>
      <c r="C42" s="478"/>
      <c r="D42" s="705"/>
      <c r="E42" s="116">
        <f>SUM(E37:E41)</f>
        <v>1810</v>
      </c>
      <c r="F42" s="116">
        <f>SUM(F37:F41)</f>
        <v>0</v>
      </c>
      <c r="G42" s="627"/>
      <c r="H42" s="628"/>
      <c r="I42" s="628"/>
      <c r="J42" s="628"/>
      <c r="K42" s="628"/>
      <c r="L42" s="628"/>
      <c r="M42" s="629"/>
    </row>
    <row r="43" spans="1:27" ht="12.75" customHeight="1">
      <c r="B43" s="51"/>
      <c r="C43" s="51"/>
      <c r="D43" s="51"/>
      <c r="E43" s="52"/>
      <c r="F43" s="28"/>
      <c r="H43" s="28"/>
      <c r="I43" s="28"/>
      <c r="J43" s="28"/>
      <c r="K43" s="28"/>
      <c r="L43" s="28"/>
      <c r="M43" s="28"/>
    </row>
    <row r="44" spans="1:27" ht="12.75" customHeight="1">
      <c r="B44" s="51"/>
      <c r="C44" s="51"/>
      <c r="D44" s="51"/>
      <c r="E44" s="52"/>
      <c r="F44" s="28"/>
      <c r="H44" s="28"/>
      <c r="I44" s="28"/>
      <c r="J44" s="28"/>
      <c r="K44" s="28"/>
      <c r="L44" s="28"/>
      <c r="M44" s="28"/>
    </row>
    <row r="45" spans="1:27" ht="12.75" customHeight="1">
      <c r="B45" s="51"/>
      <c r="C45" s="51"/>
      <c r="D45" s="51"/>
      <c r="E45" s="52"/>
      <c r="F45" s="28"/>
      <c r="H45" s="28"/>
      <c r="I45" s="28"/>
      <c r="J45" s="28"/>
      <c r="K45" s="28"/>
      <c r="L45" s="28"/>
      <c r="M45" s="28"/>
    </row>
    <row r="46" spans="1:27" ht="12.75" customHeight="1">
      <c r="B46" s="51"/>
      <c r="C46" s="51"/>
      <c r="D46" s="51"/>
      <c r="E46" s="52"/>
      <c r="F46" s="28"/>
      <c r="H46" s="28"/>
      <c r="I46" s="28"/>
      <c r="J46" s="28"/>
      <c r="K46" s="28"/>
      <c r="L46" s="28"/>
      <c r="M46" s="28"/>
    </row>
    <row r="47" spans="1:27" ht="12.75" customHeight="1">
      <c r="B47" s="51"/>
      <c r="C47" s="51"/>
      <c r="D47" s="51"/>
      <c r="E47" s="52"/>
      <c r="F47" s="28"/>
      <c r="H47" s="28"/>
      <c r="I47" s="28"/>
      <c r="J47" s="28"/>
      <c r="K47" s="28"/>
      <c r="L47" s="28"/>
      <c r="M47" s="28"/>
    </row>
    <row r="48" spans="1:27" s="13" customFormat="1" ht="12.75" customHeight="1">
      <c r="A48" s="7"/>
      <c r="B48" s="51"/>
      <c r="C48" s="51"/>
      <c r="D48" s="51"/>
      <c r="E48" s="52"/>
      <c r="F48" s="28"/>
      <c r="G48" s="28"/>
      <c r="H48" s="28"/>
      <c r="I48" s="28"/>
      <c r="J48" s="28"/>
      <c r="K48" s="28"/>
      <c r="L48" s="28"/>
      <c r="M48" s="28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14" ht="12.75" customHeight="1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9"/>
    </row>
    <row r="50" spans="1:14" ht="12.75" customHeight="1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2.75" customHeight="1"/>
    <row r="52" spans="1:14" ht="12.75" customHeight="1"/>
    <row r="53" spans="1:14" ht="12.75" customHeight="1">
      <c r="N53" s="21"/>
    </row>
    <row r="54" spans="1:14" ht="12.75" customHeight="1">
      <c r="N54" s="21"/>
    </row>
    <row r="55" spans="1:14" ht="12.75" customHeight="1">
      <c r="N55" s="21"/>
    </row>
    <row r="56" spans="1:14" ht="12.75" customHeight="1"/>
    <row r="57" spans="1:14" ht="12.75" customHeight="1">
      <c r="N57" s="162"/>
    </row>
    <row r="58" spans="1:14" ht="12.75" customHeight="1"/>
    <row r="59" spans="1:14" ht="12.75" customHeight="1"/>
    <row r="60" spans="1:14" ht="12.75" customHeight="1"/>
    <row r="61" spans="1:14" ht="12.75" customHeight="1"/>
    <row r="62" spans="1:14" ht="12.75" customHeight="1"/>
    <row r="63" spans="1:14" ht="12.75" customHeight="1"/>
    <row r="64" spans="1:14" ht="12.75" customHeight="1"/>
    <row r="65" spans="1:27" ht="12.75" customHeight="1">
      <c r="A65" s="678" t="s">
        <v>28</v>
      </c>
      <c r="B65" s="678"/>
      <c r="C65" s="678"/>
      <c r="D65" s="678"/>
      <c r="E65" s="678"/>
      <c r="F65" s="678"/>
      <c r="G65" s="678"/>
      <c r="H65" s="678"/>
      <c r="I65" s="678"/>
      <c r="J65" s="678"/>
      <c r="K65" s="678"/>
      <c r="L65" s="678"/>
      <c r="M65" s="678"/>
      <c r="N65" s="678"/>
      <c r="O65" s="678"/>
      <c r="P65" s="678"/>
      <c r="Q65" s="678"/>
      <c r="R65" s="678"/>
      <c r="S65" s="678"/>
      <c r="T65" s="678"/>
      <c r="U65" s="678"/>
      <c r="V65" s="678"/>
      <c r="W65" s="678"/>
      <c r="X65" s="678"/>
      <c r="Y65" s="678"/>
      <c r="Z65" s="678"/>
      <c r="AA65" s="678"/>
    </row>
    <row r="66" spans="1:27" ht="12.75" customHeight="1"/>
    <row r="67" spans="1:27" ht="12.75" customHeight="1"/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16">
    <mergeCell ref="B6:D6"/>
    <mergeCell ref="B7:D7"/>
    <mergeCell ref="B8:D8"/>
    <mergeCell ref="B9:D9"/>
    <mergeCell ref="B10:D10"/>
    <mergeCell ref="B11:D11"/>
    <mergeCell ref="G7:M7"/>
    <mergeCell ref="A6:A14"/>
    <mergeCell ref="P13:R13"/>
    <mergeCell ref="P11:R11"/>
    <mergeCell ref="B12:D12"/>
    <mergeCell ref="B13:D13"/>
    <mergeCell ref="U5:AA5"/>
    <mergeCell ref="B5:D5"/>
    <mergeCell ref="G5:M5"/>
    <mergeCell ref="P5:R5"/>
    <mergeCell ref="A3:C3"/>
    <mergeCell ref="D3:S3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G36:M36"/>
    <mergeCell ref="B23:D23"/>
    <mergeCell ref="B24:D24"/>
    <mergeCell ref="B25:D25"/>
    <mergeCell ref="B22:D22"/>
    <mergeCell ref="B14:D14"/>
    <mergeCell ref="B15:D15"/>
    <mergeCell ref="B16:D16"/>
    <mergeCell ref="B17:D17"/>
    <mergeCell ref="B18:D18"/>
    <mergeCell ref="B19:D19"/>
    <mergeCell ref="B20:D20"/>
    <mergeCell ref="B21:D21"/>
    <mergeCell ref="B35:D35"/>
    <mergeCell ref="B31:D31"/>
    <mergeCell ref="B32:D32"/>
    <mergeCell ref="G29:M29"/>
    <mergeCell ref="G28:M28"/>
    <mergeCell ref="G19:M19"/>
    <mergeCell ref="G20:M20"/>
    <mergeCell ref="G23:M23"/>
    <mergeCell ref="G24:M24"/>
    <mergeCell ref="B29:D29"/>
    <mergeCell ref="B36:D36"/>
    <mergeCell ref="G34:M34"/>
    <mergeCell ref="G35:M35"/>
    <mergeCell ref="G32:M32"/>
    <mergeCell ref="G14:M14"/>
    <mergeCell ref="O6:O10"/>
    <mergeCell ref="O11:O13"/>
    <mergeCell ref="P8:R8"/>
    <mergeCell ref="G6:M6"/>
    <mergeCell ref="O15:R15"/>
    <mergeCell ref="G15:M15"/>
    <mergeCell ref="G16:M16"/>
    <mergeCell ref="G17:M17"/>
    <mergeCell ref="G18:M18"/>
    <mergeCell ref="G21:M21"/>
    <mergeCell ref="G22:M22"/>
    <mergeCell ref="G26:M26"/>
    <mergeCell ref="G27:M27"/>
    <mergeCell ref="P12:R12"/>
    <mergeCell ref="P10:R10"/>
    <mergeCell ref="B26:D26"/>
    <mergeCell ref="B27:D27"/>
    <mergeCell ref="B28:D28"/>
    <mergeCell ref="B30:D30"/>
    <mergeCell ref="G41:M41"/>
    <mergeCell ref="G31:M31"/>
    <mergeCell ref="A65:AA65"/>
    <mergeCell ref="A15:A30"/>
    <mergeCell ref="A31:A36"/>
    <mergeCell ref="A37:A42"/>
    <mergeCell ref="B33:D33"/>
    <mergeCell ref="B34:D34"/>
    <mergeCell ref="G30:M30"/>
    <mergeCell ref="B42:D42"/>
    <mergeCell ref="G42:M42"/>
    <mergeCell ref="B37:D37"/>
    <mergeCell ref="G37:M37"/>
    <mergeCell ref="B38:D38"/>
    <mergeCell ref="G38:M38"/>
    <mergeCell ref="B39:D39"/>
    <mergeCell ref="B40:D40"/>
    <mergeCell ref="B41:D41"/>
    <mergeCell ref="G39:M39"/>
    <mergeCell ref="G40:M40"/>
    <mergeCell ref="U12:AA12"/>
    <mergeCell ref="U6:AA6"/>
    <mergeCell ref="G33:M33"/>
    <mergeCell ref="U10:AA10"/>
    <mergeCell ref="G25:M25"/>
    <mergeCell ref="G8:M8"/>
    <mergeCell ref="G9:M9"/>
    <mergeCell ref="G10:M10"/>
    <mergeCell ref="G11:M11"/>
    <mergeCell ref="G12:M12"/>
    <mergeCell ref="G13:M13"/>
    <mergeCell ref="P9:R9"/>
    <mergeCell ref="P6:R6"/>
    <mergeCell ref="P7:R7"/>
    <mergeCell ref="U9:AA9"/>
    <mergeCell ref="U7:AA7"/>
    <mergeCell ref="U13:AA13"/>
    <mergeCell ref="U8:AA8"/>
    <mergeCell ref="U11:AA11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7"/>
    <pageSetUpPr fitToPage="1"/>
  </sheetPr>
  <dimension ref="A1:AA82"/>
  <sheetViews>
    <sheetView showZeros="0" zoomScaleNormal="100" zoomScaleSheetLayoutView="100" workbookViewId="0">
      <selection activeCell="D3" sqref="D3:S3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1383</v>
      </c>
      <c r="B1" s="445"/>
      <c r="C1" s="445"/>
      <c r="D1" s="719" t="s">
        <v>45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22" t="str">
        <f>集計表!AC1</f>
        <v>2020/1</v>
      </c>
      <c r="Z1" s="731"/>
      <c r="AA1" s="732"/>
    </row>
    <row r="2" spans="1:27" ht="18.75" customHeight="1">
      <c r="A2" s="424" t="s">
        <v>56</v>
      </c>
      <c r="B2" s="446"/>
      <c r="C2" s="425"/>
      <c r="D2" s="455">
        <v>2020</v>
      </c>
      <c r="E2" s="455"/>
      <c r="F2" s="661">
        <f>集計表!F2</f>
        <v>43859</v>
      </c>
      <c r="G2" s="661"/>
      <c r="H2" s="2" t="s">
        <v>1815</v>
      </c>
      <c r="I2" s="2" t="s">
        <v>13</v>
      </c>
      <c r="J2" s="662">
        <f>集計表!L2</f>
        <v>43861</v>
      </c>
      <c r="K2" s="733"/>
      <c r="L2" s="733"/>
      <c r="M2" s="733"/>
      <c r="N2" s="3" t="s">
        <v>57</v>
      </c>
      <c r="O2" s="4" t="s">
        <v>14</v>
      </c>
      <c r="P2" s="668">
        <f>集計表!R2</f>
        <v>43862</v>
      </c>
      <c r="Q2" s="668"/>
      <c r="R2" s="5" t="s">
        <v>18</v>
      </c>
      <c r="S2" s="6" t="s">
        <v>19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集計表!N134</f>
        <v>0</v>
      </c>
      <c r="V3" s="657"/>
      <c r="W3" s="657"/>
      <c r="X3" s="657"/>
      <c r="Y3" s="657"/>
      <c r="Z3" s="657"/>
      <c r="AA3" s="8" t="s">
        <v>60</v>
      </c>
    </row>
    <row r="4" spans="1:27" ht="18.75" customHeight="1">
      <c r="A4" s="7" t="s">
        <v>2369</v>
      </c>
      <c r="U4" s="628" t="s">
        <v>6</v>
      </c>
      <c r="V4" s="628"/>
      <c r="W4" s="22" t="s">
        <v>21</v>
      </c>
      <c r="X4" s="734">
        <f>F60</f>
        <v>0</v>
      </c>
      <c r="Y4" s="628"/>
      <c r="Z4" s="628"/>
      <c r="AA4" s="7" t="s">
        <v>22</v>
      </c>
    </row>
    <row r="5" spans="1:27" ht="12.75" customHeight="1">
      <c r="A5" s="23"/>
      <c r="B5" s="655" t="s">
        <v>23</v>
      </c>
      <c r="C5" s="653"/>
      <c r="D5" s="653"/>
      <c r="E5" s="124" t="s">
        <v>7</v>
      </c>
      <c r="F5" s="125" t="s">
        <v>8</v>
      </c>
      <c r="G5" s="653" t="s">
        <v>24</v>
      </c>
      <c r="H5" s="653"/>
      <c r="I5" s="653"/>
      <c r="J5" s="653"/>
      <c r="K5" s="653"/>
      <c r="L5" s="653"/>
      <c r="M5" s="654"/>
      <c r="O5" s="23"/>
      <c r="P5" s="655" t="s">
        <v>23</v>
      </c>
      <c r="Q5" s="653"/>
      <c r="R5" s="653"/>
      <c r="S5" s="124" t="s">
        <v>7</v>
      </c>
      <c r="T5" s="125" t="s">
        <v>8</v>
      </c>
      <c r="U5" s="653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679" t="s">
        <v>1406</v>
      </c>
      <c r="B6" s="786" t="s">
        <v>1218</v>
      </c>
      <c r="C6" s="787"/>
      <c r="D6" s="788"/>
      <c r="E6" s="112">
        <v>400</v>
      </c>
      <c r="F6" s="111"/>
      <c r="G6" s="808" t="s">
        <v>1208</v>
      </c>
      <c r="H6" s="809"/>
      <c r="I6" s="809"/>
      <c r="J6" s="809"/>
      <c r="K6" s="809"/>
      <c r="L6" s="809"/>
      <c r="M6" s="810"/>
      <c r="O6" s="679" t="s">
        <v>1411</v>
      </c>
      <c r="P6" s="786" t="s">
        <v>1309</v>
      </c>
      <c r="Q6" s="787"/>
      <c r="R6" s="788"/>
      <c r="S6" s="112">
        <v>480</v>
      </c>
      <c r="T6" s="111"/>
      <c r="U6" s="795" t="s">
        <v>1301</v>
      </c>
      <c r="V6" s="796"/>
      <c r="W6" s="796"/>
      <c r="X6" s="796"/>
      <c r="Y6" s="796"/>
      <c r="Z6" s="796"/>
      <c r="AA6" s="797"/>
    </row>
    <row r="7" spans="1:27" ht="12.75" customHeight="1">
      <c r="A7" s="680"/>
      <c r="B7" s="636" t="s">
        <v>1219</v>
      </c>
      <c r="C7" s="637"/>
      <c r="D7" s="638"/>
      <c r="E7" s="111">
        <v>500</v>
      </c>
      <c r="F7" s="111"/>
      <c r="G7" s="802" t="s">
        <v>1209</v>
      </c>
      <c r="H7" s="803"/>
      <c r="I7" s="803"/>
      <c r="J7" s="803"/>
      <c r="K7" s="803"/>
      <c r="L7" s="803"/>
      <c r="M7" s="804"/>
      <c r="O7" s="680"/>
      <c r="P7" s="636" t="s">
        <v>1310</v>
      </c>
      <c r="Q7" s="637"/>
      <c r="R7" s="638"/>
      <c r="S7" s="111">
        <v>420</v>
      </c>
      <c r="T7" s="111"/>
      <c r="U7" s="740" t="s">
        <v>1302</v>
      </c>
      <c r="V7" s="741"/>
      <c r="W7" s="741"/>
      <c r="X7" s="741"/>
      <c r="Y7" s="741"/>
      <c r="Z7" s="741"/>
      <c r="AA7" s="742"/>
    </row>
    <row r="8" spans="1:27" ht="12.75" customHeight="1">
      <c r="A8" s="680"/>
      <c r="B8" s="636" t="s">
        <v>1220</v>
      </c>
      <c r="C8" s="637"/>
      <c r="D8" s="638"/>
      <c r="E8" s="111">
        <v>540</v>
      </c>
      <c r="F8" s="111"/>
      <c r="G8" s="802" t="s">
        <v>1210</v>
      </c>
      <c r="H8" s="803"/>
      <c r="I8" s="803"/>
      <c r="J8" s="803"/>
      <c r="K8" s="803"/>
      <c r="L8" s="803"/>
      <c r="M8" s="804"/>
      <c r="O8" s="680"/>
      <c r="P8" s="636" t="s">
        <v>1311</v>
      </c>
      <c r="Q8" s="637"/>
      <c r="R8" s="638"/>
      <c r="S8" s="111">
        <v>340</v>
      </c>
      <c r="T8" s="111"/>
      <c r="U8" s="740" t="s">
        <v>1303</v>
      </c>
      <c r="V8" s="741"/>
      <c r="W8" s="741"/>
      <c r="X8" s="741"/>
      <c r="Y8" s="741"/>
      <c r="Z8" s="741"/>
      <c r="AA8" s="742"/>
    </row>
    <row r="9" spans="1:27" ht="12.75" customHeight="1">
      <c r="A9" s="680"/>
      <c r="B9" s="636" t="s">
        <v>1221</v>
      </c>
      <c r="C9" s="637"/>
      <c r="D9" s="638"/>
      <c r="E9" s="111">
        <v>430</v>
      </c>
      <c r="F9" s="111"/>
      <c r="G9" s="802" t="s">
        <v>1211</v>
      </c>
      <c r="H9" s="803"/>
      <c r="I9" s="803"/>
      <c r="J9" s="803"/>
      <c r="K9" s="803"/>
      <c r="L9" s="803"/>
      <c r="M9" s="804"/>
      <c r="O9" s="680"/>
      <c r="P9" s="636" t="s">
        <v>1312</v>
      </c>
      <c r="Q9" s="637"/>
      <c r="R9" s="638"/>
      <c r="S9" s="111">
        <v>530</v>
      </c>
      <c r="T9" s="111"/>
      <c r="U9" s="740" t="s">
        <v>1304</v>
      </c>
      <c r="V9" s="741"/>
      <c r="W9" s="741"/>
      <c r="X9" s="741"/>
      <c r="Y9" s="741"/>
      <c r="Z9" s="741"/>
      <c r="AA9" s="742"/>
    </row>
    <row r="10" spans="1:27" ht="12.75" customHeight="1">
      <c r="A10" s="680"/>
      <c r="B10" s="636" t="s">
        <v>1222</v>
      </c>
      <c r="C10" s="637"/>
      <c r="D10" s="638"/>
      <c r="E10" s="111">
        <v>340</v>
      </c>
      <c r="F10" s="111"/>
      <c r="G10" s="802" t="s">
        <v>1212</v>
      </c>
      <c r="H10" s="803"/>
      <c r="I10" s="803"/>
      <c r="J10" s="803"/>
      <c r="K10" s="803"/>
      <c r="L10" s="803"/>
      <c r="M10" s="804"/>
      <c r="O10" s="680"/>
      <c r="P10" s="636" t="s">
        <v>1313</v>
      </c>
      <c r="Q10" s="637"/>
      <c r="R10" s="638"/>
      <c r="S10" s="111">
        <v>600</v>
      </c>
      <c r="T10" s="111"/>
      <c r="U10" s="740" t="s">
        <v>1305</v>
      </c>
      <c r="V10" s="741"/>
      <c r="W10" s="741"/>
      <c r="X10" s="741"/>
      <c r="Y10" s="741"/>
      <c r="Z10" s="741"/>
      <c r="AA10" s="742"/>
    </row>
    <row r="11" spans="1:27" ht="12.75" customHeight="1">
      <c r="A11" s="680"/>
      <c r="B11" s="636" t="s">
        <v>1223</v>
      </c>
      <c r="C11" s="637"/>
      <c r="D11" s="638"/>
      <c r="E11" s="111">
        <v>810</v>
      </c>
      <c r="F11" s="111"/>
      <c r="G11" s="802" t="s">
        <v>1213</v>
      </c>
      <c r="H11" s="803"/>
      <c r="I11" s="803"/>
      <c r="J11" s="803"/>
      <c r="K11" s="803"/>
      <c r="L11" s="803"/>
      <c r="M11" s="804"/>
      <c r="O11" s="680"/>
      <c r="P11" s="636" t="s">
        <v>1314</v>
      </c>
      <c r="Q11" s="637"/>
      <c r="R11" s="638"/>
      <c r="S11" s="111">
        <v>600</v>
      </c>
      <c r="T11" s="111"/>
      <c r="U11" s="740" t="s">
        <v>1306</v>
      </c>
      <c r="V11" s="741"/>
      <c r="W11" s="741"/>
      <c r="X11" s="741"/>
      <c r="Y11" s="741"/>
      <c r="Z11" s="741"/>
      <c r="AA11" s="742"/>
    </row>
    <row r="12" spans="1:27" ht="12.75" customHeight="1">
      <c r="A12" s="680"/>
      <c r="B12" s="636" t="s">
        <v>1224</v>
      </c>
      <c r="C12" s="637"/>
      <c r="D12" s="638"/>
      <c r="E12" s="111">
        <v>180</v>
      </c>
      <c r="F12" s="111"/>
      <c r="G12" s="802" t="s">
        <v>1214</v>
      </c>
      <c r="H12" s="803"/>
      <c r="I12" s="803"/>
      <c r="J12" s="803"/>
      <c r="K12" s="803"/>
      <c r="L12" s="803"/>
      <c r="M12" s="804"/>
      <c r="O12" s="680"/>
      <c r="P12" s="636" t="s">
        <v>1315</v>
      </c>
      <c r="Q12" s="637"/>
      <c r="R12" s="638"/>
      <c r="S12" s="111">
        <v>450</v>
      </c>
      <c r="T12" s="111"/>
      <c r="U12" s="740" t="s">
        <v>1307</v>
      </c>
      <c r="V12" s="741"/>
      <c r="W12" s="741"/>
      <c r="X12" s="741"/>
      <c r="Y12" s="741"/>
      <c r="Z12" s="741"/>
      <c r="AA12" s="742"/>
    </row>
    <row r="13" spans="1:27" ht="12.75" customHeight="1">
      <c r="A13" s="680"/>
      <c r="B13" s="636" t="s">
        <v>1225</v>
      </c>
      <c r="C13" s="637"/>
      <c r="D13" s="638"/>
      <c r="E13" s="111">
        <v>260</v>
      </c>
      <c r="F13" s="111"/>
      <c r="G13" s="802" t="s">
        <v>1215</v>
      </c>
      <c r="H13" s="803"/>
      <c r="I13" s="803"/>
      <c r="J13" s="803"/>
      <c r="K13" s="803"/>
      <c r="L13" s="803"/>
      <c r="M13" s="804"/>
      <c r="O13" s="680"/>
      <c r="P13" s="633" t="s">
        <v>1316</v>
      </c>
      <c r="Q13" s="634"/>
      <c r="R13" s="635"/>
      <c r="S13" s="111">
        <v>520</v>
      </c>
      <c r="T13" s="111"/>
      <c r="U13" s="737" t="s">
        <v>1308</v>
      </c>
      <c r="V13" s="738"/>
      <c r="W13" s="738"/>
      <c r="X13" s="738"/>
      <c r="Y13" s="738"/>
      <c r="Z13" s="738"/>
      <c r="AA13" s="739"/>
    </row>
    <row r="14" spans="1:27" ht="12.75" customHeight="1">
      <c r="A14" s="680"/>
      <c r="B14" s="636" t="s">
        <v>1226</v>
      </c>
      <c r="C14" s="637"/>
      <c r="D14" s="638"/>
      <c r="E14" s="111">
        <v>190</v>
      </c>
      <c r="F14" s="111"/>
      <c r="G14" s="802" t="s">
        <v>1216</v>
      </c>
      <c r="H14" s="803"/>
      <c r="I14" s="803"/>
      <c r="J14" s="803"/>
      <c r="K14" s="803"/>
      <c r="L14" s="803"/>
      <c r="M14" s="804"/>
      <c r="O14" s="681"/>
      <c r="P14" s="800" t="s">
        <v>9</v>
      </c>
      <c r="Q14" s="800"/>
      <c r="R14" s="801"/>
      <c r="S14" s="116">
        <f>SUM(S4:S13)</f>
        <v>3940</v>
      </c>
      <c r="T14" s="116">
        <f>SUM(T4:T13)</f>
        <v>0</v>
      </c>
      <c r="U14" s="642"/>
      <c r="V14" s="643"/>
      <c r="W14" s="643"/>
      <c r="X14" s="643"/>
      <c r="Y14" s="643"/>
      <c r="Z14" s="643"/>
      <c r="AA14" s="644"/>
    </row>
    <row r="15" spans="1:27" ht="12.75" customHeight="1">
      <c r="A15" s="680"/>
      <c r="B15" s="633" t="s">
        <v>1227</v>
      </c>
      <c r="C15" s="634"/>
      <c r="D15" s="635"/>
      <c r="E15" s="111">
        <v>480</v>
      </c>
      <c r="F15" s="111"/>
      <c r="G15" s="805" t="s">
        <v>1217</v>
      </c>
      <c r="H15" s="806"/>
      <c r="I15" s="806"/>
      <c r="J15" s="806"/>
      <c r="K15" s="806"/>
      <c r="L15" s="806"/>
      <c r="M15" s="807"/>
      <c r="O15" s="679" t="s">
        <v>1412</v>
      </c>
      <c r="P15" s="786" t="s">
        <v>1330</v>
      </c>
      <c r="Q15" s="787"/>
      <c r="R15" s="788"/>
      <c r="S15" s="112">
        <v>610</v>
      </c>
      <c r="T15" s="111"/>
      <c r="U15" s="795" t="s">
        <v>1317</v>
      </c>
      <c r="V15" s="796"/>
      <c r="W15" s="796"/>
      <c r="X15" s="796"/>
      <c r="Y15" s="796"/>
      <c r="Z15" s="796"/>
      <c r="AA15" s="797"/>
    </row>
    <row r="16" spans="1:27" ht="12.75" customHeight="1">
      <c r="A16" s="681"/>
      <c r="B16" s="800" t="s">
        <v>9</v>
      </c>
      <c r="C16" s="800"/>
      <c r="D16" s="801"/>
      <c r="E16" s="116">
        <f>SUM(E6:E15)</f>
        <v>4130</v>
      </c>
      <c r="F16" s="116">
        <f>SUM(F6:F15)</f>
        <v>0</v>
      </c>
      <c r="G16" s="642"/>
      <c r="H16" s="643"/>
      <c r="I16" s="643"/>
      <c r="J16" s="643"/>
      <c r="K16" s="643"/>
      <c r="L16" s="643"/>
      <c r="M16" s="644"/>
      <c r="O16" s="680"/>
      <c r="P16" s="636" t="s">
        <v>1331</v>
      </c>
      <c r="Q16" s="637"/>
      <c r="R16" s="638"/>
      <c r="S16" s="111">
        <v>400</v>
      </c>
      <c r="T16" s="111"/>
      <c r="U16" s="740" t="s">
        <v>1318</v>
      </c>
      <c r="V16" s="741"/>
      <c r="W16" s="741"/>
      <c r="X16" s="741"/>
      <c r="Y16" s="741"/>
      <c r="Z16" s="741"/>
      <c r="AA16" s="742"/>
    </row>
    <row r="17" spans="1:27" ht="12.75" customHeight="1">
      <c r="A17" s="679" t="s">
        <v>1407</v>
      </c>
      <c r="B17" s="786" t="s">
        <v>1236</v>
      </c>
      <c r="C17" s="787"/>
      <c r="D17" s="788"/>
      <c r="E17" s="112">
        <v>400</v>
      </c>
      <c r="F17" s="111"/>
      <c r="G17" s="795" t="s">
        <v>1812</v>
      </c>
      <c r="H17" s="796"/>
      <c r="I17" s="796"/>
      <c r="J17" s="796"/>
      <c r="K17" s="796"/>
      <c r="L17" s="796"/>
      <c r="M17" s="797"/>
      <c r="O17" s="680"/>
      <c r="P17" s="636" t="s">
        <v>1332</v>
      </c>
      <c r="Q17" s="637"/>
      <c r="R17" s="638"/>
      <c r="S17" s="111">
        <v>640</v>
      </c>
      <c r="T17" s="111"/>
      <c r="U17" s="740" t="s">
        <v>1319</v>
      </c>
      <c r="V17" s="741"/>
      <c r="W17" s="741"/>
      <c r="X17" s="741"/>
      <c r="Y17" s="741"/>
      <c r="Z17" s="741"/>
      <c r="AA17" s="742"/>
    </row>
    <row r="18" spans="1:27" ht="12.75" customHeight="1">
      <c r="A18" s="680"/>
      <c r="B18" s="636" t="s">
        <v>1237</v>
      </c>
      <c r="C18" s="637"/>
      <c r="D18" s="638"/>
      <c r="E18" s="111">
        <v>600</v>
      </c>
      <c r="F18" s="111"/>
      <c r="G18" s="740" t="s">
        <v>1813</v>
      </c>
      <c r="H18" s="741"/>
      <c r="I18" s="741"/>
      <c r="J18" s="741"/>
      <c r="K18" s="741"/>
      <c r="L18" s="741"/>
      <c r="M18" s="742"/>
      <c r="O18" s="680"/>
      <c r="P18" s="636" t="s">
        <v>1333</v>
      </c>
      <c r="Q18" s="637"/>
      <c r="R18" s="638"/>
      <c r="S18" s="111">
        <v>620</v>
      </c>
      <c r="T18" s="111"/>
      <c r="U18" s="740" t="s">
        <v>1320</v>
      </c>
      <c r="V18" s="741"/>
      <c r="W18" s="741"/>
      <c r="X18" s="741"/>
      <c r="Y18" s="741"/>
      <c r="Z18" s="741"/>
      <c r="AA18" s="742"/>
    </row>
    <row r="19" spans="1:27" ht="12.75" customHeight="1">
      <c r="A19" s="680"/>
      <c r="B19" s="636" t="s">
        <v>1238</v>
      </c>
      <c r="C19" s="637"/>
      <c r="D19" s="638"/>
      <c r="E19" s="111">
        <v>410</v>
      </c>
      <c r="F19" s="111"/>
      <c r="G19" s="740" t="s">
        <v>1228</v>
      </c>
      <c r="H19" s="741"/>
      <c r="I19" s="741"/>
      <c r="J19" s="741"/>
      <c r="K19" s="741"/>
      <c r="L19" s="741"/>
      <c r="M19" s="742"/>
      <c r="O19" s="680"/>
      <c r="P19" s="636" t="s">
        <v>1334</v>
      </c>
      <c r="Q19" s="637"/>
      <c r="R19" s="638"/>
      <c r="S19" s="111">
        <v>700</v>
      </c>
      <c r="T19" s="111"/>
      <c r="U19" s="740" t="s">
        <v>1321</v>
      </c>
      <c r="V19" s="741"/>
      <c r="W19" s="741"/>
      <c r="X19" s="741"/>
      <c r="Y19" s="741"/>
      <c r="Z19" s="741"/>
      <c r="AA19" s="742"/>
    </row>
    <row r="20" spans="1:27" ht="12.75" customHeight="1">
      <c r="A20" s="680"/>
      <c r="B20" s="636" t="s">
        <v>1239</v>
      </c>
      <c r="C20" s="637"/>
      <c r="D20" s="638"/>
      <c r="E20" s="111">
        <v>420</v>
      </c>
      <c r="F20" s="111"/>
      <c r="G20" s="740" t="s">
        <v>1229</v>
      </c>
      <c r="H20" s="741"/>
      <c r="I20" s="741"/>
      <c r="J20" s="741"/>
      <c r="K20" s="741"/>
      <c r="L20" s="741"/>
      <c r="M20" s="742"/>
      <c r="O20" s="680"/>
      <c r="P20" s="636" t="s">
        <v>1335</v>
      </c>
      <c r="Q20" s="637"/>
      <c r="R20" s="638"/>
      <c r="S20" s="111">
        <v>400</v>
      </c>
      <c r="T20" s="111"/>
      <c r="U20" s="740" t="s">
        <v>1322</v>
      </c>
      <c r="V20" s="741"/>
      <c r="W20" s="741"/>
      <c r="X20" s="741"/>
      <c r="Y20" s="741"/>
      <c r="Z20" s="741"/>
      <c r="AA20" s="742"/>
    </row>
    <row r="21" spans="1:27" ht="12.75" customHeight="1">
      <c r="A21" s="680"/>
      <c r="B21" s="636" t="s">
        <v>1240</v>
      </c>
      <c r="C21" s="637"/>
      <c r="D21" s="638"/>
      <c r="E21" s="111">
        <v>380</v>
      </c>
      <c r="F21" s="111"/>
      <c r="G21" s="740" t="s">
        <v>1230</v>
      </c>
      <c r="H21" s="741"/>
      <c r="I21" s="741"/>
      <c r="J21" s="741"/>
      <c r="K21" s="741"/>
      <c r="L21" s="741"/>
      <c r="M21" s="742"/>
      <c r="O21" s="680"/>
      <c r="P21" s="636" t="s">
        <v>1336</v>
      </c>
      <c r="Q21" s="637"/>
      <c r="R21" s="638"/>
      <c r="S21" s="111">
        <v>610</v>
      </c>
      <c r="T21" s="111"/>
      <c r="U21" s="740" t="s">
        <v>1323</v>
      </c>
      <c r="V21" s="741"/>
      <c r="W21" s="741"/>
      <c r="X21" s="741"/>
      <c r="Y21" s="741"/>
      <c r="Z21" s="741"/>
      <c r="AA21" s="742"/>
    </row>
    <row r="22" spans="1:27" ht="12.75" customHeight="1">
      <c r="A22" s="680"/>
      <c r="B22" s="636" t="s">
        <v>1241</v>
      </c>
      <c r="C22" s="637"/>
      <c r="D22" s="638"/>
      <c r="E22" s="111">
        <v>340</v>
      </c>
      <c r="F22" s="111"/>
      <c r="G22" s="740" t="s">
        <v>1231</v>
      </c>
      <c r="H22" s="741"/>
      <c r="I22" s="741"/>
      <c r="J22" s="741"/>
      <c r="K22" s="741"/>
      <c r="L22" s="741"/>
      <c r="M22" s="742"/>
      <c r="O22" s="680"/>
      <c r="P22" s="636" t="s">
        <v>1337</v>
      </c>
      <c r="Q22" s="637"/>
      <c r="R22" s="638"/>
      <c r="S22" s="111">
        <v>270</v>
      </c>
      <c r="T22" s="111"/>
      <c r="U22" s="740" t="s">
        <v>1324</v>
      </c>
      <c r="V22" s="741"/>
      <c r="W22" s="741"/>
      <c r="X22" s="741"/>
      <c r="Y22" s="741"/>
      <c r="Z22" s="741"/>
      <c r="AA22" s="742"/>
    </row>
    <row r="23" spans="1:27" ht="12.75" customHeight="1">
      <c r="A23" s="680"/>
      <c r="B23" s="636" t="s">
        <v>1242</v>
      </c>
      <c r="C23" s="637"/>
      <c r="D23" s="638"/>
      <c r="E23" s="111">
        <v>400</v>
      </c>
      <c r="F23" s="111"/>
      <c r="G23" s="740" t="s">
        <v>1814</v>
      </c>
      <c r="H23" s="741"/>
      <c r="I23" s="741"/>
      <c r="J23" s="741"/>
      <c r="K23" s="741"/>
      <c r="L23" s="741"/>
      <c r="M23" s="742"/>
      <c r="O23" s="680"/>
      <c r="P23" s="636" t="s">
        <v>1338</v>
      </c>
      <c r="Q23" s="637"/>
      <c r="R23" s="638"/>
      <c r="S23" s="111">
        <v>340</v>
      </c>
      <c r="T23" s="111"/>
      <c r="U23" s="740" t="s">
        <v>1325</v>
      </c>
      <c r="V23" s="741"/>
      <c r="W23" s="741"/>
      <c r="X23" s="741"/>
      <c r="Y23" s="741"/>
      <c r="Z23" s="741"/>
      <c r="AA23" s="742"/>
    </row>
    <row r="24" spans="1:27" ht="12.75" customHeight="1">
      <c r="A24" s="680"/>
      <c r="B24" s="636" t="s">
        <v>1243</v>
      </c>
      <c r="C24" s="637"/>
      <c r="D24" s="638"/>
      <c r="E24" s="111">
        <v>980</v>
      </c>
      <c r="F24" s="111"/>
      <c r="G24" s="740" t="s">
        <v>1232</v>
      </c>
      <c r="H24" s="741"/>
      <c r="I24" s="741"/>
      <c r="J24" s="741"/>
      <c r="K24" s="741"/>
      <c r="L24" s="741"/>
      <c r="M24" s="742"/>
      <c r="O24" s="680"/>
      <c r="P24" s="636" t="s">
        <v>1339</v>
      </c>
      <c r="Q24" s="637"/>
      <c r="R24" s="638"/>
      <c r="S24" s="111">
        <v>570</v>
      </c>
      <c r="T24" s="111"/>
      <c r="U24" s="740" t="s">
        <v>1326</v>
      </c>
      <c r="V24" s="741"/>
      <c r="W24" s="741"/>
      <c r="X24" s="741"/>
      <c r="Y24" s="741"/>
      <c r="Z24" s="741"/>
      <c r="AA24" s="742"/>
    </row>
    <row r="25" spans="1:27" ht="12.75" customHeight="1">
      <c r="A25" s="680"/>
      <c r="B25" s="636" t="s">
        <v>1244</v>
      </c>
      <c r="C25" s="637"/>
      <c r="D25" s="638"/>
      <c r="E25" s="111">
        <v>530</v>
      </c>
      <c r="F25" s="111"/>
      <c r="G25" s="740" t="s">
        <v>1233</v>
      </c>
      <c r="H25" s="741"/>
      <c r="I25" s="741"/>
      <c r="J25" s="741"/>
      <c r="K25" s="741"/>
      <c r="L25" s="741"/>
      <c r="M25" s="742"/>
      <c r="O25" s="680"/>
      <c r="P25" s="636" t="s">
        <v>1340</v>
      </c>
      <c r="Q25" s="637"/>
      <c r="R25" s="638"/>
      <c r="S25" s="111">
        <v>420</v>
      </c>
      <c r="T25" s="111"/>
      <c r="U25" s="740" t="s">
        <v>1327</v>
      </c>
      <c r="V25" s="741"/>
      <c r="W25" s="741"/>
      <c r="X25" s="741"/>
      <c r="Y25" s="741"/>
      <c r="Z25" s="741"/>
      <c r="AA25" s="742"/>
    </row>
    <row r="26" spans="1:27" ht="12.75" customHeight="1">
      <c r="A26" s="680"/>
      <c r="B26" s="636" t="s">
        <v>1245</v>
      </c>
      <c r="C26" s="637"/>
      <c r="D26" s="638"/>
      <c r="E26" s="111">
        <v>560</v>
      </c>
      <c r="F26" s="111"/>
      <c r="G26" s="740" t="s">
        <v>1234</v>
      </c>
      <c r="H26" s="741"/>
      <c r="I26" s="741"/>
      <c r="J26" s="741"/>
      <c r="K26" s="741"/>
      <c r="L26" s="741"/>
      <c r="M26" s="742"/>
      <c r="O26" s="680"/>
      <c r="P26" s="636" t="s">
        <v>1341</v>
      </c>
      <c r="Q26" s="637"/>
      <c r="R26" s="638"/>
      <c r="S26" s="111">
        <v>440</v>
      </c>
      <c r="T26" s="111"/>
      <c r="U26" s="740" t="s">
        <v>1328</v>
      </c>
      <c r="V26" s="741"/>
      <c r="W26" s="741"/>
      <c r="X26" s="741"/>
      <c r="Y26" s="741"/>
      <c r="Z26" s="741"/>
      <c r="AA26" s="742"/>
    </row>
    <row r="27" spans="1:27" ht="12.75" customHeight="1">
      <c r="A27" s="680"/>
      <c r="B27" s="633" t="s">
        <v>1246</v>
      </c>
      <c r="C27" s="634"/>
      <c r="D27" s="635"/>
      <c r="E27" s="111">
        <v>370</v>
      </c>
      <c r="F27" s="111"/>
      <c r="G27" s="737" t="s">
        <v>1235</v>
      </c>
      <c r="H27" s="738"/>
      <c r="I27" s="738"/>
      <c r="J27" s="738"/>
      <c r="K27" s="738"/>
      <c r="L27" s="738"/>
      <c r="M27" s="739"/>
      <c r="O27" s="680"/>
      <c r="P27" s="633" t="s">
        <v>1342</v>
      </c>
      <c r="Q27" s="634"/>
      <c r="R27" s="635"/>
      <c r="S27" s="111">
        <v>370</v>
      </c>
      <c r="T27" s="111"/>
      <c r="U27" s="737" t="s">
        <v>1329</v>
      </c>
      <c r="V27" s="738"/>
      <c r="W27" s="738"/>
      <c r="X27" s="738"/>
      <c r="Y27" s="738"/>
      <c r="Z27" s="738"/>
      <c r="AA27" s="739"/>
    </row>
    <row r="28" spans="1:27" ht="12.75" customHeight="1">
      <c r="A28" s="681"/>
      <c r="B28" s="651" t="s">
        <v>10</v>
      </c>
      <c r="C28" s="478"/>
      <c r="D28" s="705"/>
      <c r="E28" s="116">
        <f>SUM(E17:E27)</f>
        <v>5390</v>
      </c>
      <c r="F28" s="116">
        <f>SUM(F17:F27)</f>
        <v>0</v>
      </c>
      <c r="G28" s="627"/>
      <c r="H28" s="628"/>
      <c r="I28" s="628"/>
      <c r="J28" s="628"/>
      <c r="K28" s="628"/>
      <c r="L28" s="628"/>
      <c r="M28" s="629"/>
      <c r="O28" s="681"/>
      <c r="P28" s="651" t="s">
        <v>10</v>
      </c>
      <c r="Q28" s="478"/>
      <c r="R28" s="479"/>
      <c r="S28" s="116">
        <f>SUM(S15:S27)</f>
        <v>6390</v>
      </c>
      <c r="T28" s="116">
        <f>SUM(T15:T27)</f>
        <v>0</v>
      </c>
      <c r="U28" s="627"/>
      <c r="V28" s="628"/>
      <c r="W28" s="628"/>
      <c r="X28" s="628"/>
      <c r="Y28" s="628"/>
      <c r="Z28" s="628"/>
      <c r="AA28" s="629"/>
    </row>
    <row r="29" spans="1:27" ht="12.75" customHeight="1">
      <c r="A29" s="679" t="s">
        <v>1408</v>
      </c>
      <c r="B29" s="645" t="s">
        <v>1257</v>
      </c>
      <c r="C29" s="646"/>
      <c r="D29" s="647"/>
      <c r="E29" s="112">
        <v>390</v>
      </c>
      <c r="F29" s="111"/>
      <c r="G29" s="814" t="s">
        <v>1247</v>
      </c>
      <c r="H29" s="815"/>
      <c r="I29" s="815"/>
      <c r="J29" s="815"/>
      <c r="K29" s="815"/>
      <c r="L29" s="815"/>
      <c r="M29" s="816"/>
      <c r="O29" s="679" t="s">
        <v>1413</v>
      </c>
      <c r="P29" s="786" t="s">
        <v>1351</v>
      </c>
      <c r="Q29" s="787"/>
      <c r="R29" s="788"/>
      <c r="S29" s="112">
        <v>390</v>
      </c>
      <c r="T29" s="111"/>
      <c r="U29" s="795" t="s">
        <v>1343</v>
      </c>
      <c r="V29" s="796"/>
      <c r="W29" s="796"/>
      <c r="X29" s="796"/>
      <c r="Y29" s="796"/>
      <c r="Z29" s="796"/>
      <c r="AA29" s="797"/>
    </row>
    <row r="30" spans="1:27" ht="12.75" customHeight="1">
      <c r="A30" s="680"/>
      <c r="B30" s="636" t="s">
        <v>1258</v>
      </c>
      <c r="C30" s="637"/>
      <c r="D30" s="638"/>
      <c r="E30" s="111">
        <v>200</v>
      </c>
      <c r="F30" s="111"/>
      <c r="G30" s="792" t="s">
        <v>1248</v>
      </c>
      <c r="H30" s="793"/>
      <c r="I30" s="793"/>
      <c r="J30" s="793"/>
      <c r="K30" s="793"/>
      <c r="L30" s="793"/>
      <c r="M30" s="794"/>
      <c r="O30" s="680"/>
      <c r="P30" s="636" t="s">
        <v>1352</v>
      </c>
      <c r="Q30" s="637"/>
      <c r="R30" s="638"/>
      <c r="S30" s="111">
        <v>430</v>
      </c>
      <c r="T30" s="111"/>
      <c r="U30" s="740" t="s">
        <v>1344</v>
      </c>
      <c r="V30" s="741"/>
      <c r="W30" s="741"/>
      <c r="X30" s="741"/>
      <c r="Y30" s="741"/>
      <c r="Z30" s="741"/>
      <c r="AA30" s="742"/>
    </row>
    <row r="31" spans="1:27" ht="12.75" customHeight="1">
      <c r="A31" s="680"/>
      <c r="B31" s="636" t="s">
        <v>1259</v>
      </c>
      <c r="C31" s="637"/>
      <c r="D31" s="638"/>
      <c r="E31" s="111">
        <v>350</v>
      </c>
      <c r="F31" s="111"/>
      <c r="G31" s="792" t="s">
        <v>1249</v>
      </c>
      <c r="H31" s="793"/>
      <c r="I31" s="793"/>
      <c r="J31" s="793"/>
      <c r="K31" s="793"/>
      <c r="L31" s="793"/>
      <c r="M31" s="794"/>
      <c r="O31" s="680"/>
      <c r="P31" s="636" t="s">
        <v>1353</v>
      </c>
      <c r="Q31" s="637"/>
      <c r="R31" s="638"/>
      <c r="S31" s="111">
        <v>620</v>
      </c>
      <c r="T31" s="111"/>
      <c r="U31" s="740" t="s">
        <v>1345</v>
      </c>
      <c r="V31" s="741"/>
      <c r="W31" s="741"/>
      <c r="X31" s="741"/>
      <c r="Y31" s="741"/>
      <c r="Z31" s="741"/>
      <c r="AA31" s="742"/>
    </row>
    <row r="32" spans="1:27" ht="12.75" customHeight="1">
      <c r="A32" s="680"/>
      <c r="B32" s="636" t="s">
        <v>1260</v>
      </c>
      <c r="C32" s="637"/>
      <c r="D32" s="638"/>
      <c r="E32" s="111">
        <v>400</v>
      </c>
      <c r="F32" s="111"/>
      <c r="G32" s="792" t="s">
        <v>1250</v>
      </c>
      <c r="H32" s="793"/>
      <c r="I32" s="793"/>
      <c r="J32" s="793"/>
      <c r="K32" s="793"/>
      <c r="L32" s="793"/>
      <c r="M32" s="794"/>
      <c r="O32" s="680"/>
      <c r="P32" s="636" t="s">
        <v>1354</v>
      </c>
      <c r="Q32" s="637"/>
      <c r="R32" s="638"/>
      <c r="S32" s="111">
        <v>550</v>
      </c>
      <c r="T32" s="111"/>
      <c r="U32" s="740" t="s">
        <v>1346</v>
      </c>
      <c r="V32" s="741"/>
      <c r="W32" s="741"/>
      <c r="X32" s="741"/>
      <c r="Y32" s="741"/>
      <c r="Z32" s="741"/>
      <c r="AA32" s="742"/>
    </row>
    <row r="33" spans="1:27" ht="12.75" customHeight="1">
      <c r="A33" s="680"/>
      <c r="B33" s="636" t="s">
        <v>1261</v>
      </c>
      <c r="C33" s="637"/>
      <c r="D33" s="638"/>
      <c r="E33" s="111">
        <v>490</v>
      </c>
      <c r="F33" s="111"/>
      <c r="G33" s="792" t="s">
        <v>1251</v>
      </c>
      <c r="H33" s="793"/>
      <c r="I33" s="793"/>
      <c r="J33" s="793"/>
      <c r="K33" s="793"/>
      <c r="L33" s="793"/>
      <c r="M33" s="794"/>
      <c r="O33" s="680"/>
      <c r="P33" s="636" t="s">
        <v>1355</v>
      </c>
      <c r="Q33" s="637"/>
      <c r="R33" s="638"/>
      <c r="S33" s="111">
        <v>260</v>
      </c>
      <c r="T33" s="111"/>
      <c r="U33" s="740" t="s">
        <v>1347</v>
      </c>
      <c r="V33" s="741"/>
      <c r="W33" s="741"/>
      <c r="X33" s="741"/>
      <c r="Y33" s="741"/>
      <c r="Z33" s="741"/>
      <c r="AA33" s="742"/>
    </row>
    <row r="34" spans="1:27" ht="12.75" customHeight="1">
      <c r="A34" s="680"/>
      <c r="B34" s="636" t="s">
        <v>1262</v>
      </c>
      <c r="C34" s="637"/>
      <c r="D34" s="638"/>
      <c r="E34" s="111">
        <v>350</v>
      </c>
      <c r="F34" s="111"/>
      <c r="G34" s="792" t="s">
        <v>1252</v>
      </c>
      <c r="H34" s="793"/>
      <c r="I34" s="793"/>
      <c r="J34" s="793"/>
      <c r="K34" s="793"/>
      <c r="L34" s="793"/>
      <c r="M34" s="794"/>
      <c r="O34" s="680"/>
      <c r="P34" s="636" t="s">
        <v>1356</v>
      </c>
      <c r="Q34" s="637"/>
      <c r="R34" s="638"/>
      <c r="S34" s="111">
        <v>380</v>
      </c>
      <c r="T34" s="111"/>
      <c r="U34" s="740" t="s">
        <v>1348</v>
      </c>
      <c r="V34" s="741"/>
      <c r="W34" s="741"/>
      <c r="X34" s="741"/>
      <c r="Y34" s="741"/>
      <c r="Z34" s="741"/>
      <c r="AA34" s="742"/>
    </row>
    <row r="35" spans="1:27" ht="12.75" customHeight="1">
      <c r="A35" s="680"/>
      <c r="B35" s="636" t="s">
        <v>1263</v>
      </c>
      <c r="C35" s="637"/>
      <c r="D35" s="638"/>
      <c r="E35" s="111">
        <v>730</v>
      </c>
      <c r="F35" s="111"/>
      <c r="G35" s="792" t="s">
        <v>1253</v>
      </c>
      <c r="H35" s="793"/>
      <c r="I35" s="793"/>
      <c r="J35" s="793"/>
      <c r="K35" s="793"/>
      <c r="L35" s="793"/>
      <c r="M35" s="794"/>
      <c r="O35" s="680"/>
      <c r="P35" s="636" t="s">
        <v>1357</v>
      </c>
      <c r="Q35" s="637"/>
      <c r="R35" s="638"/>
      <c r="S35" s="111">
        <v>450</v>
      </c>
      <c r="T35" s="111"/>
      <c r="U35" s="740" t="s">
        <v>1349</v>
      </c>
      <c r="V35" s="741"/>
      <c r="W35" s="741"/>
      <c r="X35" s="741"/>
      <c r="Y35" s="741"/>
      <c r="Z35" s="741"/>
      <c r="AA35" s="742"/>
    </row>
    <row r="36" spans="1:27" ht="12.75" customHeight="1">
      <c r="A36" s="680"/>
      <c r="B36" s="636" t="s">
        <v>1264</v>
      </c>
      <c r="C36" s="637"/>
      <c r="D36" s="638"/>
      <c r="E36" s="111">
        <v>450</v>
      </c>
      <c r="F36" s="111"/>
      <c r="G36" s="792" t="s">
        <v>1254</v>
      </c>
      <c r="H36" s="793"/>
      <c r="I36" s="793"/>
      <c r="J36" s="793"/>
      <c r="K36" s="793"/>
      <c r="L36" s="793"/>
      <c r="M36" s="794"/>
      <c r="O36" s="680"/>
      <c r="P36" s="633" t="s">
        <v>1358</v>
      </c>
      <c r="Q36" s="634"/>
      <c r="R36" s="635"/>
      <c r="S36" s="111">
        <v>340</v>
      </c>
      <c r="T36" s="111"/>
      <c r="U36" s="737" t="s">
        <v>1350</v>
      </c>
      <c r="V36" s="738"/>
      <c r="W36" s="738"/>
      <c r="X36" s="738"/>
      <c r="Y36" s="738"/>
      <c r="Z36" s="738"/>
      <c r="AA36" s="739"/>
    </row>
    <row r="37" spans="1:27" ht="12.75" customHeight="1">
      <c r="A37" s="680"/>
      <c r="B37" s="636" t="s">
        <v>1265</v>
      </c>
      <c r="C37" s="637"/>
      <c r="D37" s="638"/>
      <c r="E37" s="111">
        <v>620</v>
      </c>
      <c r="F37" s="111"/>
      <c r="G37" s="792" t="s">
        <v>1255</v>
      </c>
      <c r="H37" s="793"/>
      <c r="I37" s="793"/>
      <c r="J37" s="793"/>
      <c r="K37" s="793"/>
      <c r="L37" s="793"/>
      <c r="M37" s="794"/>
      <c r="O37" s="681"/>
      <c r="P37" s="651" t="s">
        <v>10</v>
      </c>
      <c r="Q37" s="478"/>
      <c r="R37" s="479"/>
      <c r="S37" s="116">
        <f>SUM(S29:S36)</f>
        <v>3420</v>
      </c>
      <c r="T37" s="116">
        <f>SUM(T29:T36)</f>
        <v>0</v>
      </c>
      <c r="U37" s="627"/>
      <c r="V37" s="628"/>
      <c r="W37" s="628"/>
      <c r="X37" s="628"/>
      <c r="Y37" s="628"/>
      <c r="Z37" s="628"/>
      <c r="AA37" s="629"/>
    </row>
    <row r="38" spans="1:27" ht="12.75" customHeight="1">
      <c r="A38" s="680"/>
      <c r="B38" s="633" t="s">
        <v>1266</v>
      </c>
      <c r="C38" s="634"/>
      <c r="D38" s="635"/>
      <c r="E38" s="111">
        <v>610</v>
      </c>
      <c r="F38" s="111"/>
      <c r="G38" s="780" t="s">
        <v>1256</v>
      </c>
      <c r="H38" s="781"/>
      <c r="I38" s="781"/>
      <c r="J38" s="781"/>
      <c r="K38" s="781"/>
      <c r="L38" s="781"/>
      <c r="M38" s="782"/>
      <c r="O38" s="679" t="s">
        <v>1414</v>
      </c>
      <c r="P38" s="786" t="s">
        <v>1371</v>
      </c>
      <c r="Q38" s="787"/>
      <c r="R38" s="788"/>
      <c r="S38" s="112">
        <v>290</v>
      </c>
      <c r="T38" s="111"/>
      <c r="U38" s="789" t="s">
        <v>1359</v>
      </c>
      <c r="V38" s="790"/>
      <c r="W38" s="790"/>
      <c r="X38" s="790"/>
      <c r="Y38" s="790"/>
      <c r="Z38" s="790"/>
      <c r="AA38" s="791"/>
    </row>
    <row r="39" spans="1:27" ht="12.75" customHeight="1">
      <c r="A39" s="681"/>
      <c r="B39" s="651" t="s">
        <v>10</v>
      </c>
      <c r="C39" s="478"/>
      <c r="D39" s="479"/>
      <c r="E39" s="116">
        <f>SUM(E29:E38)</f>
        <v>4590</v>
      </c>
      <c r="F39" s="116">
        <f>SUM(F29:F38)</f>
        <v>0</v>
      </c>
      <c r="G39" s="627"/>
      <c r="H39" s="628"/>
      <c r="I39" s="628"/>
      <c r="J39" s="628"/>
      <c r="K39" s="628"/>
      <c r="L39" s="628"/>
      <c r="M39" s="629"/>
      <c r="O39" s="680"/>
      <c r="P39" s="636" t="s">
        <v>1372</v>
      </c>
      <c r="Q39" s="637"/>
      <c r="R39" s="638"/>
      <c r="S39" s="111">
        <v>310</v>
      </c>
      <c r="T39" s="111"/>
      <c r="U39" s="792" t="s">
        <v>1360</v>
      </c>
      <c r="V39" s="793"/>
      <c r="W39" s="793"/>
      <c r="X39" s="793"/>
      <c r="Y39" s="793"/>
      <c r="Z39" s="793"/>
      <c r="AA39" s="794"/>
    </row>
    <row r="40" spans="1:27" ht="12.75" customHeight="1">
      <c r="A40" s="679" t="s">
        <v>1409</v>
      </c>
      <c r="B40" s="786" t="s">
        <v>1276</v>
      </c>
      <c r="C40" s="787"/>
      <c r="D40" s="788"/>
      <c r="E40" s="112">
        <v>660</v>
      </c>
      <c r="F40" s="111"/>
      <c r="G40" s="795" t="s">
        <v>1267</v>
      </c>
      <c r="H40" s="796"/>
      <c r="I40" s="796"/>
      <c r="J40" s="796"/>
      <c r="K40" s="796"/>
      <c r="L40" s="796"/>
      <c r="M40" s="797"/>
      <c r="O40" s="680"/>
      <c r="P40" s="636" t="s">
        <v>1373</v>
      </c>
      <c r="Q40" s="637"/>
      <c r="R40" s="638"/>
      <c r="S40" s="111">
        <v>290</v>
      </c>
      <c r="T40" s="111"/>
      <c r="U40" s="792" t="s">
        <v>1361</v>
      </c>
      <c r="V40" s="793"/>
      <c r="W40" s="793"/>
      <c r="X40" s="793"/>
      <c r="Y40" s="793"/>
      <c r="Z40" s="793"/>
      <c r="AA40" s="794"/>
    </row>
    <row r="41" spans="1:27" ht="12.75" customHeight="1">
      <c r="A41" s="680"/>
      <c r="B41" s="636" t="s">
        <v>1277</v>
      </c>
      <c r="C41" s="637"/>
      <c r="D41" s="638"/>
      <c r="E41" s="111">
        <v>290</v>
      </c>
      <c r="F41" s="111"/>
      <c r="G41" s="740" t="s">
        <v>1268</v>
      </c>
      <c r="H41" s="741"/>
      <c r="I41" s="741"/>
      <c r="J41" s="741"/>
      <c r="K41" s="741"/>
      <c r="L41" s="741"/>
      <c r="M41" s="742"/>
      <c r="O41" s="680"/>
      <c r="P41" s="636" t="s">
        <v>1374</v>
      </c>
      <c r="Q41" s="637"/>
      <c r="R41" s="638"/>
      <c r="S41" s="111">
        <v>430</v>
      </c>
      <c r="T41" s="111"/>
      <c r="U41" s="792" t="s">
        <v>1362</v>
      </c>
      <c r="V41" s="793"/>
      <c r="W41" s="793"/>
      <c r="X41" s="793"/>
      <c r="Y41" s="793"/>
      <c r="Z41" s="793"/>
      <c r="AA41" s="794"/>
    </row>
    <row r="42" spans="1:27" ht="12.75" customHeight="1">
      <c r="A42" s="680"/>
      <c r="B42" s="636" t="s">
        <v>1278</v>
      </c>
      <c r="C42" s="637"/>
      <c r="D42" s="638"/>
      <c r="E42" s="111">
        <v>330</v>
      </c>
      <c r="F42" s="111"/>
      <c r="G42" s="740" t="s">
        <v>1269</v>
      </c>
      <c r="H42" s="741"/>
      <c r="I42" s="741"/>
      <c r="J42" s="741"/>
      <c r="K42" s="741"/>
      <c r="L42" s="741"/>
      <c r="M42" s="742"/>
      <c r="O42" s="680"/>
      <c r="P42" s="636" t="s">
        <v>1375</v>
      </c>
      <c r="Q42" s="637"/>
      <c r="R42" s="638"/>
      <c r="S42" s="111">
        <v>270</v>
      </c>
      <c r="T42" s="111"/>
      <c r="U42" s="792" t="s">
        <v>1363</v>
      </c>
      <c r="V42" s="793"/>
      <c r="W42" s="793"/>
      <c r="X42" s="793"/>
      <c r="Y42" s="793"/>
      <c r="Z42" s="793"/>
      <c r="AA42" s="794"/>
    </row>
    <row r="43" spans="1:27" ht="12.75" customHeight="1">
      <c r="A43" s="680"/>
      <c r="B43" s="636" t="s">
        <v>1279</v>
      </c>
      <c r="C43" s="637"/>
      <c r="D43" s="638"/>
      <c r="E43" s="111">
        <v>410</v>
      </c>
      <c r="F43" s="111"/>
      <c r="G43" s="740" t="s">
        <v>1270</v>
      </c>
      <c r="H43" s="741"/>
      <c r="I43" s="741"/>
      <c r="J43" s="741"/>
      <c r="K43" s="741"/>
      <c r="L43" s="741"/>
      <c r="M43" s="742"/>
      <c r="O43" s="680"/>
      <c r="P43" s="636" t="s">
        <v>1376</v>
      </c>
      <c r="Q43" s="637"/>
      <c r="R43" s="638"/>
      <c r="S43" s="111">
        <v>380</v>
      </c>
      <c r="T43" s="111"/>
      <c r="U43" s="792" t="s">
        <v>1364</v>
      </c>
      <c r="V43" s="793"/>
      <c r="W43" s="793"/>
      <c r="X43" s="793"/>
      <c r="Y43" s="793"/>
      <c r="Z43" s="793"/>
      <c r="AA43" s="794"/>
    </row>
    <row r="44" spans="1:27" ht="12.75" customHeight="1">
      <c r="A44" s="680"/>
      <c r="B44" s="636" t="s">
        <v>1280</v>
      </c>
      <c r="C44" s="637"/>
      <c r="D44" s="638"/>
      <c r="E44" s="111">
        <v>420</v>
      </c>
      <c r="F44" s="111"/>
      <c r="G44" s="740" t="s">
        <v>1271</v>
      </c>
      <c r="H44" s="741"/>
      <c r="I44" s="741"/>
      <c r="J44" s="741"/>
      <c r="K44" s="741"/>
      <c r="L44" s="741"/>
      <c r="M44" s="742"/>
      <c r="O44" s="680"/>
      <c r="P44" s="636" t="s">
        <v>1377</v>
      </c>
      <c r="Q44" s="637"/>
      <c r="R44" s="638"/>
      <c r="S44" s="111">
        <v>420</v>
      </c>
      <c r="T44" s="111"/>
      <c r="U44" s="792" t="s">
        <v>1365</v>
      </c>
      <c r="V44" s="793"/>
      <c r="W44" s="793"/>
      <c r="X44" s="793"/>
      <c r="Y44" s="793"/>
      <c r="Z44" s="793"/>
      <c r="AA44" s="794"/>
    </row>
    <row r="45" spans="1:27" ht="12.75" customHeight="1">
      <c r="A45" s="680"/>
      <c r="B45" s="636" t="s">
        <v>1281</v>
      </c>
      <c r="C45" s="637"/>
      <c r="D45" s="638"/>
      <c r="E45" s="111">
        <v>350</v>
      </c>
      <c r="F45" s="111"/>
      <c r="G45" s="740" t="s">
        <v>1272</v>
      </c>
      <c r="H45" s="741"/>
      <c r="I45" s="741"/>
      <c r="J45" s="741"/>
      <c r="K45" s="741"/>
      <c r="L45" s="741"/>
      <c r="M45" s="742"/>
      <c r="O45" s="680"/>
      <c r="P45" s="636" t="s">
        <v>1378</v>
      </c>
      <c r="Q45" s="637"/>
      <c r="R45" s="638"/>
      <c r="S45" s="111">
        <v>650</v>
      </c>
      <c r="T45" s="111"/>
      <c r="U45" s="792" t="s">
        <v>1366</v>
      </c>
      <c r="V45" s="793"/>
      <c r="W45" s="793"/>
      <c r="X45" s="793"/>
      <c r="Y45" s="793"/>
      <c r="Z45" s="793"/>
      <c r="AA45" s="794"/>
    </row>
    <row r="46" spans="1:27" ht="12.75" customHeight="1">
      <c r="A46" s="680"/>
      <c r="B46" s="636" t="s">
        <v>1282</v>
      </c>
      <c r="C46" s="637"/>
      <c r="D46" s="638"/>
      <c r="E46" s="111">
        <v>260</v>
      </c>
      <c r="F46" s="111"/>
      <c r="G46" s="740" t="s">
        <v>1273</v>
      </c>
      <c r="H46" s="741"/>
      <c r="I46" s="741"/>
      <c r="J46" s="741"/>
      <c r="K46" s="741"/>
      <c r="L46" s="741"/>
      <c r="M46" s="742"/>
      <c r="O46" s="680"/>
      <c r="P46" s="636" t="s">
        <v>1379</v>
      </c>
      <c r="Q46" s="637"/>
      <c r="R46" s="638"/>
      <c r="S46" s="111">
        <v>340</v>
      </c>
      <c r="T46" s="111"/>
      <c r="U46" s="792" t="s">
        <v>1367</v>
      </c>
      <c r="V46" s="793"/>
      <c r="W46" s="793"/>
      <c r="X46" s="793"/>
      <c r="Y46" s="793"/>
      <c r="Z46" s="793"/>
      <c r="AA46" s="794"/>
    </row>
    <row r="47" spans="1:27" ht="12.75" customHeight="1">
      <c r="A47" s="680"/>
      <c r="B47" s="636" t="s">
        <v>1283</v>
      </c>
      <c r="C47" s="637"/>
      <c r="D47" s="638"/>
      <c r="E47" s="111">
        <v>360</v>
      </c>
      <c r="F47" s="111"/>
      <c r="G47" s="740" t="s">
        <v>1274</v>
      </c>
      <c r="H47" s="741"/>
      <c r="I47" s="741"/>
      <c r="J47" s="741"/>
      <c r="K47" s="741"/>
      <c r="L47" s="741"/>
      <c r="M47" s="742"/>
      <c r="O47" s="680"/>
      <c r="P47" s="636" t="s">
        <v>1380</v>
      </c>
      <c r="Q47" s="637"/>
      <c r="R47" s="638"/>
      <c r="S47" s="111">
        <v>460</v>
      </c>
      <c r="T47" s="111"/>
      <c r="U47" s="792" t="s">
        <v>1368</v>
      </c>
      <c r="V47" s="793"/>
      <c r="W47" s="793"/>
      <c r="X47" s="793"/>
      <c r="Y47" s="793"/>
      <c r="Z47" s="793"/>
      <c r="AA47" s="794"/>
    </row>
    <row r="48" spans="1:27" ht="12.75" customHeight="1">
      <c r="A48" s="680"/>
      <c r="B48" s="633" t="s">
        <v>1284</v>
      </c>
      <c r="C48" s="634"/>
      <c r="D48" s="635"/>
      <c r="E48" s="111">
        <v>510</v>
      </c>
      <c r="F48" s="111"/>
      <c r="G48" s="737" t="s">
        <v>1275</v>
      </c>
      <c r="H48" s="738"/>
      <c r="I48" s="738"/>
      <c r="J48" s="738"/>
      <c r="K48" s="738"/>
      <c r="L48" s="738"/>
      <c r="M48" s="739"/>
      <c r="O48" s="680"/>
      <c r="P48" s="636" t="s">
        <v>1381</v>
      </c>
      <c r="Q48" s="637"/>
      <c r="R48" s="638"/>
      <c r="S48" s="111">
        <v>690</v>
      </c>
      <c r="T48" s="111"/>
      <c r="U48" s="792" t="s">
        <v>1369</v>
      </c>
      <c r="V48" s="793"/>
      <c r="W48" s="793"/>
      <c r="X48" s="793"/>
      <c r="Y48" s="793"/>
      <c r="Z48" s="793"/>
      <c r="AA48" s="794"/>
    </row>
    <row r="49" spans="1:27" ht="12.75" customHeight="1">
      <c r="A49" s="681"/>
      <c r="B49" s="651" t="s">
        <v>10</v>
      </c>
      <c r="C49" s="478"/>
      <c r="D49" s="705"/>
      <c r="E49" s="116">
        <f>SUM(E40:E48)</f>
        <v>3590</v>
      </c>
      <c r="F49" s="116">
        <f>SUM(F40:F48)</f>
        <v>0</v>
      </c>
      <c r="G49" s="627"/>
      <c r="H49" s="628"/>
      <c r="I49" s="628"/>
      <c r="J49" s="628"/>
      <c r="K49" s="628"/>
      <c r="L49" s="628"/>
      <c r="M49" s="629"/>
      <c r="O49" s="680"/>
      <c r="P49" s="633" t="s">
        <v>1382</v>
      </c>
      <c r="Q49" s="634"/>
      <c r="R49" s="635"/>
      <c r="S49" s="111">
        <v>620</v>
      </c>
      <c r="T49" s="111"/>
      <c r="U49" s="780" t="s">
        <v>1370</v>
      </c>
      <c r="V49" s="781"/>
      <c r="W49" s="781"/>
      <c r="X49" s="781"/>
      <c r="Y49" s="781"/>
      <c r="Z49" s="781"/>
      <c r="AA49" s="782"/>
    </row>
    <row r="50" spans="1:27" ht="12.75" customHeight="1">
      <c r="A50" s="682" t="s">
        <v>1410</v>
      </c>
      <c r="B50" s="786" t="s">
        <v>1293</v>
      </c>
      <c r="C50" s="787"/>
      <c r="D50" s="788"/>
      <c r="E50" s="112">
        <v>670</v>
      </c>
      <c r="F50" s="111"/>
      <c r="G50" s="795" t="s">
        <v>1285</v>
      </c>
      <c r="H50" s="796"/>
      <c r="I50" s="796"/>
      <c r="J50" s="796"/>
      <c r="K50" s="796"/>
      <c r="L50" s="796"/>
      <c r="M50" s="797"/>
      <c r="O50" s="681"/>
      <c r="P50" s="651" t="s">
        <v>10</v>
      </c>
      <c r="Q50" s="478"/>
      <c r="R50" s="479"/>
      <c r="S50" s="116">
        <f>SUM(S38:S49)</f>
        <v>5150</v>
      </c>
      <c r="T50" s="116">
        <f>SUM(T38:T49)</f>
        <v>0</v>
      </c>
      <c r="U50" s="627"/>
      <c r="V50" s="628"/>
      <c r="W50" s="628"/>
      <c r="X50" s="628"/>
      <c r="Y50" s="628"/>
      <c r="Z50" s="628"/>
      <c r="AA50" s="629"/>
    </row>
    <row r="51" spans="1:27" ht="12.75" customHeight="1">
      <c r="A51" s="683"/>
      <c r="B51" s="636" t="s">
        <v>1294</v>
      </c>
      <c r="C51" s="637"/>
      <c r="D51" s="638"/>
      <c r="E51" s="111">
        <v>340</v>
      </c>
      <c r="F51" s="111"/>
      <c r="G51" s="740" t="s">
        <v>1286</v>
      </c>
      <c r="H51" s="741"/>
      <c r="I51" s="741"/>
      <c r="J51" s="741"/>
      <c r="K51" s="741"/>
      <c r="L51" s="741"/>
      <c r="M51" s="742"/>
      <c r="O51" s="679" t="s">
        <v>2108</v>
      </c>
      <c r="P51" s="636" t="s">
        <v>1391</v>
      </c>
      <c r="Q51" s="637"/>
      <c r="R51" s="638"/>
      <c r="S51" s="111">
        <v>310</v>
      </c>
      <c r="T51" s="111"/>
      <c r="U51" s="740" t="s">
        <v>1384</v>
      </c>
      <c r="V51" s="741"/>
      <c r="W51" s="741"/>
      <c r="X51" s="741"/>
      <c r="Y51" s="741"/>
      <c r="Z51" s="741"/>
      <c r="AA51" s="742"/>
    </row>
    <row r="52" spans="1:27" ht="12.75" customHeight="1">
      <c r="A52" s="683"/>
      <c r="B52" s="636" t="s">
        <v>1295</v>
      </c>
      <c r="C52" s="637"/>
      <c r="D52" s="638"/>
      <c r="E52" s="111">
        <v>360</v>
      </c>
      <c r="F52" s="111"/>
      <c r="G52" s="740" t="s">
        <v>1287</v>
      </c>
      <c r="H52" s="741"/>
      <c r="I52" s="741"/>
      <c r="J52" s="741"/>
      <c r="K52" s="741"/>
      <c r="L52" s="741"/>
      <c r="M52" s="742"/>
      <c r="O52" s="680"/>
      <c r="P52" s="636" t="s">
        <v>1392</v>
      </c>
      <c r="Q52" s="637"/>
      <c r="R52" s="638"/>
      <c r="S52" s="111">
        <v>380</v>
      </c>
      <c r="T52" s="111"/>
      <c r="U52" s="740" t="s">
        <v>1385</v>
      </c>
      <c r="V52" s="741"/>
      <c r="W52" s="741"/>
      <c r="X52" s="741"/>
      <c r="Y52" s="741"/>
      <c r="Z52" s="741"/>
      <c r="AA52" s="742"/>
    </row>
    <row r="53" spans="1:27" ht="12.75" customHeight="1">
      <c r="A53" s="683"/>
      <c r="B53" s="636" t="s">
        <v>1296</v>
      </c>
      <c r="C53" s="637"/>
      <c r="D53" s="638"/>
      <c r="E53" s="111">
        <v>410</v>
      </c>
      <c r="F53" s="111"/>
      <c r="G53" s="740" t="s">
        <v>1288</v>
      </c>
      <c r="H53" s="741"/>
      <c r="I53" s="741"/>
      <c r="J53" s="741"/>
      <c r="K53" s="741"/>
      <c r="L53" s="741"/>
      <c r="M53" s="742"/>
      <c r="O53" s="680"/>
      <c r="P53" s="636" t="s">
        <v>1393</v>
      </c>
      <c r="Q53" s="637"/>
      <c r="R53" s="638"/>
      <c r="S53" s="111">
        <v>360</v>
      </c>
      <c r="T53" s="111"/>
      <c r="U53" s="740" t="s">
        <v>1386</v>
      </c>
      <c r="V53" s="741"/>
      <c r="W53" s="741"/>
      <c r="X53" s="741"/>
      <c r="Y53" s="741"/>
      <c r="Z53" s="741"/>
      <c r="AA53" s="742"/>
    </row>
    <row r="54" spans="1:27" ht="12.75" customHeight="1">
      <c r="A54" s="683"/>
      <c r="B54" s="636" t="s">
        <v>1297</v>
      </c>
      <c r="C54" s="637"/>
      <c r="D54" s="638"/>
      <c r="E54" s="111">
        <v>540</v>
      </c>
      <c r="F54" s="111"/>
      <c r="G54" s="740" t="s">
        <v>1289</v>
      </c>
      <c r="H54" s="741"/>
      <c r="I54" s="741"/>
      <c r="J54" s="741"/>
      <c r="K54" s="741"/>
      <c r="L54" s="741"/>
      <c r="M54" s="742"/>
      <c r="O54" s="680"/>
      <c r="P54" s="636" t="s">
        <v>1394</v>
      </c>
      <c r="Q54" s="637"/>
      <c r="R54" s="638"/>
      <c r="S54" s="111">
        <v>330</v>
      </c>
      <c r="T54" s="111"/>
      <c r="U54" s="740" t="s">
        <v>1387</v>
      </c>
      <c r="V54" s="741"/>
      <c r="W54" s="741"/>
      <c r="X54" s="741"/>
      <c r="Y54" s="741"/>
      <c r="Z54" s="741"/>
      <c r="AA54" s="742"/>
    </row>
    <row r="55" spans="1:27" ht="12.75" customHeight="1">
      <c r="A55" s="683"/>
      <c r="B55" s="636" t="s">
        <v>1298</v>
      </c>
      <c r="C55" s="637"/>
      <c r="D55" s="638"/>
      <c r="E55" s="111">
        <v>400</v>
      </c>
      <c r="F55" s="111"/>
      <c r="G55" s="740" t="s">
        <v>1290</v>
      </c>
      <c r="H55" s="741"/>
      <c r="I55" s="741"/>
      <c r="J55" s="741"/>
      <c r="K55" s="741"/>
      <c r="L55" s="741"/>
      <c r="M55" s="742"/>
      <c r="O55" s="680"/>
      <c r="P55" s="636" t="s">
        <v>1395</v>
      </c>
      <c r="Q55" s="637"/>
      <c r="R55" s="638"/>
      <c r="S55" s="111">
        <v>330</v>
      </c>
      <c r="T55" s="111"/>
      <c r="U55" s="740" t="s">
        <v>1388</v>
      </c>
      <c r="V55" s="741"/>
      <c r="W55" s="741"/>
      <c r="X55" s="741"/>
      <c r="Y55" s="741"/>
      <c r="Z55" s="741"/>
      <c r="AA55" s="742"/>
    </row>
    <row r="56" spans="1:27" ht="12.75" customHeight="1">
      <c r="A56" s="683"/>
      <c r="B56" s="636" t="s">
        <v>1299</v>
      </c>
      <c r="C56" s="637"/>
      <c r="D56" s="638"/>
      <c r="E56" s="111">
        <v>390</v>
      </c>
      <c r="F56" s="111"/>
      <c r="G56" s="740" t="s">
        <v>1291</v>
      </c>
      <c r="H56" s="741"/>
      <c r="I56" s="741"/>
      <c r="J56" s="741"/>
      <c r="K56" s="741"/>
      <c r="L56" s="741"/>
      <c r="M56" s="742"/>
      <c r="O56" s="680"/>
      <c r="P56" s="636" t="s">
        <v>1396</v>
      </c>
      <c r="Q56" s="637"/>
      <c r="R56" s="638"/>
      <c r="S56" s="111">
        <v>400</v>
      </c>
      <c r="T56" s="111"/>
      <c r="U56" s="740" t="s">
        <v>1389</v>
      </c>
      <c r="V56" s="741"/>
      <c r="W56" s="741"/>
      <c r="X56" s="741"/>
      <c r="Y56" s="741"/>
      <c r="Z56" s="741"/>
      <c r="AA56" s="742"/>
    </row>
    <row r="57" spans="1:27" s="13" customFormat="1" ht="12.75" customHeight="1">
      <c r="A57" s="683"/>
      <c r="B57" s="633" t="s">
        <v>1300</v>
      </c>
      <c r="C57" s="634"/>
      <c r="D57" s="635"/>
      <c r="E57" s="111">
        <v>260</v>
      </c>
      <c r="F57" s="111"/>
      <c r="G57" s="737" t="s">
        <v>1292</v>
      </c>
      <c r="H57" s="738"/>
      <c r="I57" s="738"/>
      <c r="J57" s="738"/>
      <c r="K57" s="738"/>
      <c r="L57" s="738"/>
      <c r="M57" s="739"/>
      <c r="O57" s="680"/>
      <c r="P57" s="633" t="s">
        <v>1397</v>
      </c>
      <c r="Q57" s="634"/>
      <c r="R57" s="635"/>
      <c r="S57" s="111">
        <v>410</v>
      </c>
      <c r="T57" s="111"/>
      <c r="U57" s="737" t="s">
        <v>1390</v>
      </c>
      <c r="V57" s="738"/>
      <c r="W57" s="738"/>
      <c r="X57" s="738"/>
      <c r="Y57" s="738"/>
      <c r="Z57" s="738"/>
      <c r="AA57" s="739"/>
    </row>
    <row r="58" spans="1:27" ht="12.75" customHeight="1">
      <c r="A58" s="58"/>
      <c r="B58" s="651" t="s">
        <v>10</v>
      </c>
      <c r="C58" s="478"/>
      <c r="D58" s="705"/>
      <c r="E58" s="116">
        <f>SUM(E50:E57)</f>
        <v>3370</v>
      </c>
      <c r="F58" s="116">
        <f>SUM(F50:F57)</f>
        <v>0</v>
      </c>
      <c r="G58" s="675"/>
      <c r="H58" s="676"/>
      <c r="I58" s="676"/>
      <c r="J58" s="676"/>
      <c r="K58" s="676"/>
      <c r="L58" s="676"/>
      <c r="M58" s="677"/>
      <c r="N58" s="19"/>
      <c r="O58" s="681"/>
      <c r="P58" s="651" t="s">
        <v>10</v>
      </c>
      <c r="Q58" s="478"/>
      <c r="R58" s="705"/>
      <c r="S58" s="116">
        <f>SUM(S51:S57)</f>
        <v>2520</v>
      </c>
      <c r="T58" s="116">
        <f>SUM(T51:T57)</f>
        <v>0</v>
      </c>
      <c r="U58" s="627"/>
      <c r="V58" s="628"/>
      <c r="W58" s="628"/>
      <c r="X58" s="628"/>
      <c r="Y58" s="628"/>
      <c r="Z58" s="628"/>
      <c r="AA58" s="629"/>
    </row>
    <row r="59" spans="1:27" ht="12.75" customHeight="1">
      <c r="A59" s="73"/>
      <c r="B59" s="51"/>
      <c r="C59" s="51"/>
      <c r="D59" s="85"/>
      <c r="E59" s="52"/>
      <c r="F59" s="52"/>
      <c r="G59" s="74"/>
      <c r="H59" s="74"/>
      <c r="I59" s="74"/>
      <c r="J59" s="74"/>
      <c r="K59" s="74"/>
      <c r="L59" s="74"/>
      <c r="M59" s="74"/>
      <c r="N59" s="19"/>
      <c r="O59" s="679" t="s">
        <v>1415</v>
      </c>
      <c r="P59" s="786" t="s">
        <v>1402</v>
      </c>
      <c r="Q59" s="787"/>
      <c r="R59" s="788"/>
      <c r="S59" s="112">
        <v>480</v>
      </c>
      <c r="T59" s="111"/>
      <c r="U59" s="789" t="s">
        <v>1398</v>
      </c>
      <c r="V59" s="790"/>
      <c r="W59" s="790"/>
      <c r="X59" s="790"/>
      <c r="Y59" s="790"/>
      <c r="Z59" s="790"/>
      <c r="AA59" s="791"/>
    </row>
    <row r="60" spans="1:27" ht="12.75" customHeight="1">
      <c r="A60" s="712" t="s">
        <v>2107</v>
      </c>
      <c r="B60" s="713"/>
      <c r="C60" s="713"/>
      <c r="D60" s="714"/>
      <c r="E60" s="132">
        <f>SUM(E58,E49,E39,E28,E16,S14,S28,S37,S50,S58,S63)</f>
        <v>44340</v>
      </c>
      <c r="F60" s="126">
        <f>SUM(F58,F49,F39,F28,F16,T14,T28,T37,T50,T58,T63)</f>
        <v>0</v>
      </c>
      <c r="G60" s="74"/>
      <c r="H60" s="74"/>
      <c r="I60" s="74"/>
      <c r="J60" s="74"/>
      <c r="K60" s="74"/>
      <c r="L60" s="74"/>
      <c r="M60" s="74"/>
      <c r="N60" s="19"/>
      <c r="O60" s="680"/>
      <c r="P60" s="636" t="s">
        <v>1403</v>
      </c>
      <c r="Q60" s="637"/>
      <c r="R60" s="638"/>
      <c r="S60" s="111">
        <v>430</v>
      </c>
      <c r="T60" s="111"/>
      <c r="U60" s="792" t="s">
        <v>1399</v>
      </c>
      <c r="V60" s="793"/>
      <c r="W60" s="793"/>
      <c r="X60" s="793"/>
      <c r="Y60" s="793"/>
      <c r="Z60" s="793"/>
      <c r="AA60" s="794"/>
    </row>
    <row r="61" spans="1:27" ht="12.75" customHeight="1">
      <c r="A61" s="73"/>
      <c r="B61" s="51"/>
      <c r="C61" s="51"/>
      <c r="D61" s="85"/>
      <c r="E61" s="52"/>
      <c r="F61" s="52"/>
      <c r="G61" s="74"/>
      <c r="H61" s="74"/>
      <c r="I61" s="74"/>
      <c r="J61" s="74"/>
      <c r="K61" s="74"/>
      <c r="L61" s="74"/>
      <c r="M61" s="74"/>
      <c r="N61" s="19"/>
      <c r="O61" s="680"/>
      <c r="P61" s="636" t="s">
        <v>1404</v>
      </c>
      <c r="Q61" s="637"/>
      <c r="R61" s="638"/>
      <c r="S61" s="111">
        <v>460</v>
      </c>
      <c r="T61" s="111"/>
      <c r="U61" s="792" t="s">
        <v>1400</v>
      </c>
      <c r="V61" s="793"/>
      <c r="W61" s="793"/>
      <c r="X61" s="793"/>
      <c r="Y61" s="793"/>
      <c r="Z61" s="793"/>
      <c r="AA61" s="794"/>
    </row>
    <row r="62" spans="1:27" ht="12.75" customHeight="1">
      <c r="A62" s="73"/>
      <c r="B62" s="51"/>
      <c r="C62" s="51"/>
      <c r="D62" s="85"/>
      <c r="E62" s="52"/>
      <c r="F62" s="52"/>
      <c r="G62" s="74"/>
      <c r="H62" s="74"/>
      <c r="I62" s="74"/>
      <c r="J62" s="74"/>
      <c r="K62" s="74"/>
      <c r="L62" s="74"/>
      <c r="M62" s="74"/>
      <c r="N62" s="19"/>
      <c r="O62" s="680"/>
      <c r="P62" s="636" t="s">
        <v>1405</v>
      </c>
      <c r="Q62" s="637"/>
      <c r="R62" s="638"/>
      <c r="S62" s="111">
        <v>480</v>
      </c>
      <c r="T62" s="111"/>
      <c r="U62" s="792" t="s">
        <v>1401</v>
      </c>
      <c r="V62" s="793"/>
      <c r="W62" s="793"/>
      <c r="X62" s="793"/>
      <c r="Y62" s="793"/>
      <c r="Z62" s="793"/>
      <c r="AA62" s="794"/>
    </row>
    <row r="63" spans="1:27" ht="12.75" customHeight="1">
      <c r="A63" s="73"/>
      <c r="B63" s="51"/>
      <c r="C63" s="51"/>
      <c r="D63" s="85"/>
      <c r="E63" s="52"/>
      <c r="F63" s="52"/>
      <c r="G63" s="74"/>
      <c r="H63" s="74"/>
      <c r="I63" s="74"/>
      <c r="J63" s="74"/>
      <c r="K63" s="74"/>
      <c r="L63" s="74"/>
      <c r="M63" s="74"/>
      <c r="N63" s="19"/>
      <c r="O63" s="681"/>
      <c r="P63" s="651" t="s">
        <v>10</v>
      </c>
      <c r="Q63" s="478"/>
      <c r="R63" s="479"/>
      <c r="S63" s="116">
        <f>SUM(S59:S62)</f>
        <v>1850</v>
      </c>
      <c r="T63" s="116">
        <f>SUM(T59:T62)</f>
        <v>0</v>
      </c>
      <c r="U63" s="627"/>
      <c r="V63" s="628"/>
      <c r="W63" s="628"/>
      <c r="X63" s="628"/>
      <c r="Y63" s="628"/>
      <c r="Z63" s="628"/>
      <c r="AA63" s="629"/>
    </row>
    <row r="64" spans="1:27" ht="12.75" customHeight="1">
      <c r="D64" s="163"/>
      <c r="E64" s="163"/>
      <c r="F64" s="163"/>
      <c r="H64" s="28"/>
      <c r="I64" s="28"/>
      <c r="J64" s="28"/>
      <c r="K64" s="28"/>
      <c r="L64" s="28"/>
      <c r="M64" s="28"/>
      <c r="N64" s="19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  <c r="N65" s="19"/>
    </row>
    <row r="66" spans="1:27" ht="12.75" customHeight="1">
      <c r="A66" s="678" t="s">
        <v>28</v>
      </c>
      <c r="B66" s="678"/>
      <c r="C66" s="678"/>
      <c r="D66" s="678"/>
      <c r="E66" s="678"/>
      <c r="F66" s="678"/>
      <c r="G66" s="678"/>
      <c r="H66" s="678"/>
      <c r="I66" s="678"/>
      <c r="J66" s="678"/>
      <c r="K66" s="678"/>
      <c r="L66" s="678"/>
      <c r="M66" s="678"/>
      <c r="N66" s="678"/>
      <c r="O66" s="678"/>
      <c r="P66" s="678"/>
      <c r="Q66" s="678"/>
      <c r="R66" s="678"/>
      <c r="S66" s="678"/>
      <c r="T66" s="678"/>
      <c r="U66" s="678"/>
      <c r="V66" s="678"/>
      <c r="W66" s="678"/>
      <c r="X66" s="678"/>
      <c r="Y66" s="678"/>
      <c r="Z66" s="678"/>
      <c r="AA66" s="678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9"/>
    </row>
    <row r="68" spans="1:27" ht="12.75" customHeight="1">
      <c r="N68" s="19"/>
    </row>
    <row r="69" spans="1:27" ht="12.75" customHeight="1">
      <c r="L69" s="21"/>
      <c r="M69" s="21"/>
      <c r="N69" s="19"/>
    </row>
    <row r="70" spans="1:27" ht="12.75" customHeight="1">
      <c r="N70" s="19"/>
    </row>
    <row r="71" spans="1:27" ht="12.75" customHeight="1">
      <c r="N71" s="19"/>
    </row>
    <row r="72" spans="1:27" ht="12.75" customHeight="1">
      <c r="N72" s="19"/>
    </row>
    <row r="73" spans="1:27" ht="12.75" customHeight="1">
      <c r="N73" s="19"/>
    </row>
    <row r="74" spans="1:27" ht="12.75" customHeight="1">
      <c r="N74" s="21"/>
    </row>
    <row r="75" spans="1:27" ht="15" customHeight="1">
      <c r="N75" s="21"/>
    </row>
    <row r="77" spans="1:27" ht="12">
      <c r="N77" s="21"/>
    </row>
    <row r="79" spans="1:27" ht="12"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2" spans="14:14" ht="12">
      <c r="N82" s="21"/>
    </row>
  </sheetData>
  <mergeCells count="253">
    <mergeCell ref="P57:R57"/>
    <mergeCell ref="P58:R58"/>
    <mergeCell ref="U58:AA58"/>
    <mergeCell ref="U59:AA59"/>
    <mergeCell ref="U54:AA54"/>
    <mergeCell ref="U55:AA55"/>
    <mergeCell ref="U56:AA56"/>
    <mergeCell ref="U51:AA51"/>
    <mergeCell ref="O59:O63"/>
    <mergeCell ref="O51:O58"/>
    <mergeCell ref="U52:AA52"/>
    <mergeCell ref="U53:AA53"/>
    <mergeCell ref="U60:AA60"/>
    <mergeCell ref="P63:R63"/>
    <mergeCell ref="U63:AA63"/>
    <mergeCell ref="P62:R62"/>
    <mergeCell ref="U61:AA61"/>
    <mergeCell ref="U62:AA62"/>
    <mergeCell ref="P61:R61"/>
    <mergeCell ref="P60:R60"/>
    <mergeCell ref="P54:R54"/>
    <mergeCell ref="P51:R51"/>
    <mergeCell ref="P52:R52"/>
    <mergeCell ref="P53:R53"/>
    <mergeCell ref="U57:AA57"/>
    <mergeCell ref="P59:R59"/>
    <mergeCell ref="P55:R55"/>
    <mergeCell ref="P56:R56"/>
    <mergeCell ref="A1:C1"/>
    <mergeCell ref="D1:X1"/>
    <mergeCell ref="A3:C3"/>
    <mergeCell ref="D3:S3"/>
    <mergeCell ref="U3:Z3"/>
    <mergeCell ref="Y1:AA1"/>
    <mergeCell ref="U2:AA2"/>
    <mergeCell ref="U4:V4"/>
    <mergeCell ref="X4:Z4"/>
    <mergeCell ref="U5:AA5"/>
    <mergeCell ref="P12:R12"/>
    <mergeCell ref="P13:R13"/>
    <mergeCell ref="U6:AA6"/>
    <mergeCell ref="U7:AA7"/>
    <mergeCell ref="B5:D5"/>
    <mergeCell ref="G5:M5"/>
    <mergeCell ref="P5:R5"/>
    <mergeCell ref="A2:C2"/>
    <mergeCell ref="D2:E2"/>
    <mergeCell ref="F2:G2"/>
    <mergeCell ref="J2:M2"/>
    <mergeCell ref="P2:Q2"/>
    <mergeCell ref="G8:M8"/>
    <mergeCell ref="G9:M9"/>
    <mergeCell ref="G10:M10"/>
    <mergeCell ref="G11:M11"/>
    <mergeCell ref="G12:M12"/>
    <mergeCell ref="G13:M13"/>
    <mergeCell ref="P6:R6"/>
    <mergeCell ref="P7:R7"/>
    <mergeCell ref="P8:R8"/>
    <mergeCell ref="P9:R9"/>
    <mergeCell ref="P10:R10"/>
    <mergeCell ref="G7:M7"/>
    <mergeCell ref="O6:O14"/>
    <mergeCell ref="G6:M6"/>
    <mergeCell ref="G14:M14"/>
    <mergeCell ref="P11:R11"/>
    <mergeCell ref="P34:R34"/>
    <mergeCell ref="G16:M16"/>
    <mergeCell ref="G15:M15"/>
    <mergeCell ref="G17:M17"/>
    <mergeCell ref="G18:M18"/>
    <mergeCell ref="G19:M19"/>
    <mergeCell ref="O15:O28"/>
    <mergeCell ref="G26:M26"/>
    <mergeCell ref="G27:M27"/>
    <mergeCell ref="G23:M23"/>
    <mergeCell ref="G24:M24"/>
    <mergeCell ref="G25:M25"/>
    <mergeCell ref="G20:M20"/>
    <mergeCell ref="G21:M21"/>
    <mergeCell ref="G22:M22"/>
    <mergeCell ref="G30:M30"/>
    <mergeCell ref="G36:M36"/>
    <mergeCell ref="G37:M37"/>
    <mergeCell ref="G32:M32"/>
    <mergeCell ref="G29:M29"/>
    <mergeCell ref="G31:M31"/>
    <mergeCell ref="P19:R19"/>
    <mergeCell ref="P23:R23"/>
    <mergeCell ref="O29:O37"/>
    <mergeCell ref="G33:M33"/>
    <mergeCell ref="G34:M34"/>
    <mergeCell ref="G35:M35"/>
    <mergeCell ref="P35:R35"/>
    <mergeCell ref="P36:R36"/>
    <mergeCell ref="P29:R29"/>
    <mergeCell ref="G28:M28"/>
    <mergeCell ref="P24:R24"/>
    <mergeCell ref="P25:R25"/>
    <mergeCell ref="P26:R26"/>
    <mergeCell ref="P27:R27"/>
    <mergeCell ref="P31:R31"/>
    <mergeCell ref="P30:R30"/>
    <mergeCell ref="P32:R32"/>
    <mergeCell ref="P37:R37"/>
    <mergeCell ref="P33:R33"/>
    <mergeCell ref="G38:M38"/>
    <mergeCell ref="G39:M39"/>
    <mergeCell ref="U50:AA50"/>
    <mergeCell ref="G45:M45"/>
    <mergeCell ref="G46:M46"/>
    <mergeCell ref="G47:M47"/>
    <mergeCell ref="G48:M48"/>
    <mergeCell ref="G51:M51"/>
    <mergeCell ref="G52:M52"/>
    <mergeCell ref="P50:R50"/>
    <mergeCell ref="U48:AA48"/>
    <mergeCell ref="U49:AA49"/>
    <mergeCell ref="O38:O50"/>
    <mergeCell ref="G40:M40"/>
    <mergeCell ref="G41:M41"/>
    <mergeCell ref="G42:M42"/>
    <mergeCell ref="G43:M43"/>
    <mergeCell ref="G44:M44"/>
    <mergeCell ref="P41:R41"/>
    <mergeCell ref="P42:R42"/>
    <mergeCell ref="U42:AA42"/>
    <mergeCell ref="U43:AA43"/>
    <mergeCell ref="U44:AA44"/>
    <mergeCell ref="G53:M53"/>
    <mergeCell ref="P45:R45"/>
    <mergeCell ref="P46:R46"/>
    <mergeCell ref="P47:R47"/>
    <mergeCell ref="P48:R48"/>
    <mergeCell ref="P49:R49"/>
    <mergeCell ref="P43:R43"/>
    <mergeCell ref="P44:R44"/>
    <mergeCell ref="A60:D60"/>
    <mergeCell ref="G49:M49"/>
    <mergeCell ref="B50:D50"/>
    <mergeCell ref="G50:M50"/>
    <mergeCell ref="B58:D58"/>
    <mergeCell ref="B51:D51"/>
    <mergeCell ref="B52:D52"/>
    <mergeCell ref="B53:D53"/>
    <mergeCell ref="B54:D54"/>
    <mergeCell ref="B55:D55"/>
    <mergeCell ref="B56:D56"/>
    <mergeCell ref="G58:M58"/>
    <mergeCell ref="G54:M54"/>
    <mergeCell ref="G55:M55"/>
    <mergeCell ref="G56:M56"/>
    <mergeCell ref="G57:M57"/>
    <mergeCell ref="B38:D38"/>
    <mergeCell ref="B40:D40"/>
    <mergeCell ref="B41:D41"/>
    <mergeCell ref="B42:D42"/>
    <mergeCell ref="B43:D43"/>
    <mergeCell ref="B11:D11"/>
    <mergeCell ref="B12:D12"/>
    <mergeCell ref="B13:D13"/>
    <mergeCell ref="B14:D14"/>
    <mergeCell ref="B18:D18"/>
    <mergeCell ref="B19:D19"/>
    <mergeCell ref="B16:D16"/>
    <mergeCell ref="B33:D33"/>
    <mergeCell ref="B30:D30"/>
    <mergeCell ref="B27:D27"/>
    <mergeCell ref="B22:D22"/>
    <mergeCell ref="B28:D28"/>
    <mergeCell ref="B29:D29"/>
    <mergeCell ref="B36:D36"/>
    <mergeCell ref="B6:D6"/>
    <mergeCell ref="B7:D7"/>
    <mergeCell ref="B8:D8"/>
    <mergeCell ref="B9:D9"/>
    <mergeCell ref="B10:D10"/>
    <mergeCell ref="B57:D57"/>
    <mergeCell ref="A6:A16"/>
    <mergeCell ref="A17:A28"/>
    <mergeCell ref="A29:A39"/>
    <mergeCell ref="A40:A49"/>
    <mergeCell ref="B15:D15"/>
    <mergeCell ref="A50:A57"/>
    <mergeCell ref="B49:D49"/>
    <mergeCell ref="B25:D25"/>
    <mergeCell ref="B26:D26"/>
    <mergeCell ref="B24:D24"/>
    <mergeCell ref="B17:D17"/>
    <mergeCell ref="B20:D20"/>
    <mergeCell ref="B21:D21"/>
    <mergeCell ref="B23:D23"/>
    <mergeCell ref="B48:D48"/>
    <mergeCell ref="B44:D44"/>
    <mergeCell ref="B31:D31"/>
    <mergeCell ref="B32:D32"/>
    <mergeCell ref="B47:D47"/>
    <mergeCell ref="B34:D34"/>
    <mergeCell ref="B35:D35"/>
    <mergeCell ref="U23:AA23"/>
    <mergeCell ref="U13:AA13"/>
    <mergeCell ref="P15:R15"/>
    <mergeCell ref="P16:R16"/>
    <mergeCell ref="P17:R17"/>
    <mergeCell ref="P18:R18"/>
    <mergeCell ref="P14:R14"/>
    <mergeCell ref="U14:AA14"/>
    <mergeCell ref="U19:AA19"/>
    <mergeCell ref="P20:R20"/>
    <mergeCell ref="P21:R21"/>
    <mergeCell ref="P22:R22"/>
    <mergeCell ref="U21:AA21"/>
    <mergeCell ref="U22:AA22"/>
    <mergeCell ref="U34:AA34"/>
    <mergeCell ref="P28:R28"/>
    <mergeCell ref="P38:R38"/>
    <mergeCell ref="P39:R39"/>
    <mergeCell ref="P40:R40"/>
    <mergeCell ref="B39:D39"/>
    <mergeCell ref="B37:D37"/>
    <mergeCell ref="U8:AA8"/>
    <mergeCell ref="U9:AA9"/>
    <mergeCell ref="U10:AA10"/>
    <mergeCell ref="U11:AA11"/>
    <mergeCell ref="U12:AA12"/>
    <mergeCell ref="U15:AA15"/>
    <mergeCell ref="U16:AA16"/>
    <mergeCell ref="U17:AA17"/>
    <mergeCell ref="U18:AA18"/>
    <mergeCell ref="A66:AA66"/>
    <mergeCell ref="U20:AA20"/>
    <mergeCell ref="U47:AA47"/>
    <mergeCell ref="U30:AA30"/>
    <mergeCell ref="U31:AA31"/>
    <mergeCell ref="U32:AA32"/>
    <mergeCell ref="U33:AA33"/>
    <mergeCell ref="U37:AA37"/>
    <mergeCell ref="U36:AA36"/>
    <mergeCell ref="U41:AA41"/>
    <mergeCell ref="U45:AA45"/>
    <mergeCell ref="U46:AA46"/>
    <mergeCell ref="U35:AA35"/>
    <mergeCell ref="U24:AA24"/>
    <mergeCell ref="U25:AA25"/>
    <mergeCell ref="U26:AA26"/>
    <mergeCell ref="U27:AA27"/>
    <mergeCell ref="U28:AA28"/>
    <mergeCell ref="U38:AA38"/>
    <mergeCell ref="U39:AA39"/>
    <mergeCell ref="U40:AA40"/>
    <mergeCell ref="U29:AA29"/>
    <mergeCell ref="B45:D45"/>
    <mergeCell ref="B46:D46"/>
  </mergeCells>
  <phoneticPr fontId="23"/>
  <pageMargins left="0.43307086614173229" right="0.15748031496062992" top="0.19685039370078741" bottom="0.15748031496062992" header="0.19685039370078741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7"/>
    <pageSetUpPr fitToPage="1"/>
  </sheetPr>
  <dimension ref="A1:AA88"/>
  <sheetViews>
    <sheetView showZeros="0" topLeftCell="A10" zoomScaleNormal="100" zoomScaleSheetLayoutView="100" workbookViewId="0">
      <selection activeCell="E45" sqref="E45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1416</v>
      </c>
      <c r="B1" s="445"/>
      <c r="C1" s="445"/>
      <c r="D1" s="719" t="s">
        <v>45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22" t="str">
        <f>集計表!AC1</f>
        <v>2020/1</v>
      </c>
      <c r="Z1" s="731"/>
      <c r="AA1" s="732"/>
    </row>
    <row r="2" spans="1:27" ht="18.75" customHeight="1">
      <c r="A2" s="424" t="s">
        <v>56</v>
      </c>
      <c r="B2" s="446"/>
      <c r="C2" s="425"/>
      <c r="D2" s="455">
        <v>2020</v>
      </c>
      <c r="E2" s="455"/>
      <c r="F2" s="661">
        <f>集計表!F2</f>
        <v>43859</v>
      </c>
      <c r="G2" s="661"/>
      <c r="H2" s="2" t="s">
        <v>1815</v>
      </c>
      <c r="I2" s="2" t="s">
        <v>13</v>
      </c>
      <c r="J2" s="662">
        <f>集計表!L2</f>
        <v>43861</v>
      </c>
      <c r="K2" s="733"/>
      <c r="L2" s="733"/>
      <c r="M2" s="733"/>
      <c r="N2" s="3" t="s">
        <v>57</v>
      </c>
      <c r="O2" s="4" t="s">
        <v>14</v>
      </c>
      <c r="P2" s="668">
        <f>集計表!R2</f>
        <v>43862</v>
      </c>
      <c r="Q2" s="668"/>
      <c r="R2" s="5" t="s">
        <v>18</v>
      </c>
      <c r="S2" s="6" t="s">
        <v>19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集計表!N134</f>
        <v>0</v>
      </c>
      <c r="V3" s="657"/>
      <c r="W3" s="657"/>
      <c r="X3" s="657"/>
      <c r="Y3" s="657"/>
      <c r="Z3" s="657"/>
      <c r="AA3" s="8" t="s">
        <v>60</v>
      </c>
    </row>
    <row r="4" spans="1:27" ht="18.75" customHeight="1">
      <c r="A4" s="7" t="s">
        <v>2369</v>
      </c>
      <c r="U4" s="628" t="s">
        <v>6</v>
      </c>
      <c r="V4" s="628"/>
      <c r="W4" s="22" t="s">
        <v>21</v>
      </c>
      <c r="X4" s="734">
        <f>T66</f>
        <v>0</v>
      </c>
      <c r="Y4" s="628"/>
      <c r="Z4" s="628"/>
      <c r="AA4" s="7" t="s">
        <v>22</v>
      </c>
    </row>
    <row r="5" spans="1:27" ht="12.75" customHeight="1">
      <c r="A5" s="23"/>
      <c r="B5" s="655" t="s">
        <v>23</v>
      </c>
      <c r="C5" s="653"/>
      <c r="D5" s="653"/>
      <c r="E5" s="124" t="s">
        <v>7</v>
      </c>
      <c r="F5" s="125" t="s">
        <v>8</v>
      </c>
      <c r="G5" s="653" t="s">
        <v>24</v>
      </c>
      <c r="H5" s="653"/>
      <c r="I5" s="653"/>
      <c r="J5" s="653"/>
      <c r="K5" s="653"/>
      <c r="L5" s="653"/>
      <c r="M5" s="654"/>
      <c r="O5" s="23"/>
      <c r="P5" s="655" t="s">
        <v>23</v>
      </c>
      <c r="Q5" s="653"/>
      <c r="R5" s="653"/>
      <c r="S5" s="124" t="s">
        <v>7</v>
      </c>
      <c r="T5" s="125" t="s">
        <v>8</v>
      </c>
      <c r="U5" s="653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679" t="s">
        <v>1634</v>
      </c>
      <c r="B6" s="786" t="s">
        <v>1425</v>
      </c>
      <c r="C6" s="787"/>
      <c r="D6" s="788"/>
      <c r="E6" s="112">
        <v>420</v>
      </c>
      <c r="F6" s="111"/>
      <c r="G6" s="808" t="s">
        <v>1418</v>
      </c>
      <c r="H6" s="809"/>
      <c r="I6" s="809"/>
      <c r="J6" s="809"/>
      <c r="K6" s="809"/>
      <c r="L6" s="809"/>
      <c r="M6" s="810"/>
      <c r="O6" s="679" t="s">
        <v>1640</v>
      </c>
      <c r="P6" s="786" t="s">
        <v>1539</v>
      </c>
      <c r="Q6" s="787"/>
      <c r="R6" s="788"/>
      <c r="S6" s="112">
        <v>770</v>
      </c>
      <c r="T6" s="111"/>
      <c r="U6" s="795" t="s">
        <v>1526</v>
      </c>
      <c r="V6" s="796"/>
      <c r="W6" s="796"/>
      <c r="X6" s="796"/>
      <c r="Y6" s="796"/>
      <c r="Z6" s="796"/>
      <c r="AA6" s="797"/>
    </row>
    <row r="7" spans="1:27" ht="12.75" customHeight="1">
      <c r="A7" s="680"/>
      <c r="B7" s="636" t="s">
        <v>1426</v>
      </c>
      <c r="C7" s="637"/>
      <c r="D7" s="638"/>
      <c r="E7" s="111">
        <v>340</v>
      </c>
      <c r="F7" s="111"/>
      <c r="G7" s="802" t="s">
        <v>1419</v>
      </c>
      <c r="H7" s="803"/>
      <c r="I7" s="803"/>
      <c r="J7" s="803"/>
      <c r="K7" s="803"/>
      <c r="L7" s="803"/>
      <c r="M7" s="804"/>
      <c r="O7" s="680"/>
      <c r="P7" s="636" t="s">
        <v>1540</v>
      </c>
      <c r="Q7" s="637"/>
      <c r="R7" s="638"/>
      <c r="S7" s="111">
        <v>230</v>
      </c>
      <c r="T7" s="111"/>
      <c r="U7" s="740" t="s">
        <v>1527</v>
      </c>
      <c r="V7" s="741"/>
      <c r="W7" s="741"/>
      <c r="X7" s="741"/>
      <c r="Y7" s="741"/>
      <c r="Z7" s="741"/>
      <c r="AA7" s="742"/>
    </row>
    <row r="8" spans="1:27" ht="12.75" customHeight="1">
      <c r="A8" s="680"/>
      <c r="B8" s="636" t="s">
        <v>1427</v>
      </c>
      <c r="C8" s="637"/>
      <c r="D8" s="638"/>
      <c r="E8" s="111">
        <v>370</v>
      </c>
      <c r="F8" s="111"/>
      <c r="G8" s="802" t="s">
        <v>1420</v>
      </c>
      <c r="H8" s="803"/>
      <c r="I8" s="803"/>
      <c r="J8" s="803"/>
      <c r="K8" s="803"/>
      <c r="L8" s="803"/>
      <c r="M8" s="804"/>
      <c r="O8" s="680"/>
      <c r="P8" s="636" t="s">
        <v>1541</v>
      </c>
      <c r="Q8" s="637"/>
      <c r="R8" s="638"/>
      <c r="S8" s="111">
        <v>290</v>
      </c>
      <c r="T8" s="111"/>
      <c r="U8" s="740" t="s">
        <v>1528</v>
      </c>
      <c r="V8" s="741"/>
      <c r="W8" s="741"/>
      <c r="X8" s="741"/>
      <c r="Y8" s="741"/>
      <c r="Z8" s="741"/>
      <c r="AA8" s="742"/>
    </row>
    <row r="9" spans="1:27" ht="12.75" customHeight="1">
      <c r="A9" s="680"/>
      <c r="B9" s="636" t="s">
        <v>1428</v>
      </c>
      <c r="C9" s="637"/>
      <c r="D9" s="638"/>
      <c r="E9" s="111">
        <v>760</v>
      </c>
      <c r="F9" s="111"/>
      <c r="G9" s="802" t="s">
        <v>1421</v>
      </c>
      <c r="H9" s="803"/>
      <c r="I9" s="803"/>
      <c r="J9" s="803"/>
      <c r="K9" s="803"/>
      <c r="L9" s="803"/>
      <c r="M9" s="804"/>
      <c r="O9" s="680"/>
      <c r="P9" s="636" t="s">
        <v>1542</v>
      </c>
      <c r="Q9" s="637"/>
      <c r="R9" s="638"/>
      <c r="S9" s="111">
        <v>520</v>
      </c>
      <c r="T9" s="111"/>
      <c r="U9" s="740" t="s">
        <v>1529</v>
      </c>
      <c r="V9" s="741"/>
      <c r="W9" s="741"/>
      <c r="X9" s="741"/>
      <c r="Y9" s="741"/>
      <c r="Z9" s="741"/>
      <c r="AA9" s="742"/>
    </row>
    <row r="10" spans="1:27" ht="12.75" customHeight="1">
      <c r="A10" s="680"/>
      <c r="B10" s="636" t="s">
        <v>1429</v>
      </c>
      <c r="C10" s="637"/>
      <c r="D10" s="638"/>
      <c r="E10" s="111">
        <v>600</v>
      </c>
      <c r="F10" s="111"/>
      <c r="G10" s="802" t="s">
        <v>1422</v>
      </c>
      <c r="H10" s="803"/>
      <c r="I10" s="803"/>
      <c r="J10" s="803"/>
      <c r="K10" s="803"/>
      <c r="L10" s="803"/>
      <c r="M10" s="804"/>
      <c r="O10" s="680"/>
      <c r="P10" s="636" t="s">
        <v>1543</v>
      </c>
      <c r="Q10" s="637"/>
      <c r="R10" s="638"/>
      <c r="S10" s="111">
        <v>550</v>
      </c>
      <c r="T10" s="111"/>
      <c r="U10" s="740" t="s">
        <v>1530</v>
      </c>
      <c r="V10" s="741"/>
      <c r="W10" s="741"/>
      <c r="X10" s="741"/>
      <c r="Y10" s="741"/>
      <c r="Z10" s="741"/>
      <c r="AA10" s="742"/>
    </row>
    <row r="11" spans="1:27" ht="12.75" customHeight="1">
      <c r="A11" s="680"/>
      <c r="B11" s="636" t="s">
        <v>1430</v>
      </c>
      <c r="C11" s="637"/>
      <c r="D11" s="638"/>
      <c r="E11" s="111">
        <v>790</v>
      </c>
      <c r="F11" s="111"/>
      <c r="G11" s="802" t="s">
        <v>1423</v>
      </c>
      <c r="H11" s="803"/>
      <c r="I11" s="803"/>
      <c r="J11" s="803"/>
      <c r="K11" s="803"/>
      <c r="L11" s="803"/>
      <c r="M11" s="804"/>
      <c r="O11" s="680"/>
      <c r="P11" s="636" t="s">
        <v>1544</v>
      </c>
      <c r="Q11" s="637"/>
      <c r="R11" s="638"/>
      <c r="S11" s="111">
        <v>400</v>
      </c>
      <c r="T11" s="111"/>
      <c r="U11" s="740" t="s">
        <v>1531</v>
      </c>
      <c r="V11" s="741"/>
      <c r="W11" s="741"/>
      <c r="X11" s="741"/>
      <c r="Y11" s="741"/>
      <c r="Z11" s="741"/>
      <c r="AA11" s="742"/>
    </row>
    <row r="12" spans="1:27" ht="12.75" customHeight="1">
      <c r="A12" s="680"/>
      <c r="B12" s="633" t="s">
        <v>1431</v>
      </c>
      <c r="C12" s="634"/>
      <c r="D12" s="635"/>
      <c r="E12" s="111">
        <v>660</v>
      </c>
      <c r="F12" s="111"/>
      <c r="G12" s="805" t="s">
        <v>1424</v>
      </c>
      <c r="H12" s="806"/>
      <c r="I12" s="806"/>
      <c r="J12" s="806"/>
      <c r="K12" s="806"/>
      <c r="L12" s="806"/>
      <c r="M12" s="807"/>
      <c r="O12" s="680"/>
      <c r="P12" s="636" t="s">
        <v>1545</v>
      </c>
      <c r="Q12" s="637"/>
      <c r="R12" s="638"/>
      <c r="S12" s="111">
        <v>300</v>
      </c>
      <c r="T12" s="111"/>
      <c r="U12" s="740" t="s">
        <v>1532</v>
      </c>
      <c r="V12" s="741"/>
      <c r="W12" s="741"/>
      <c r="X12" s="741"/>
      <c r="Y12" s="741"/>
      <c r="Z12" s="741"/>
      <c r="AA12" s="742"/>
    </row>
    <row r="13" spans="1:27" ht="12.75" customHeight="1">
      <c r="A13" s="681"/>
      <c r="B13" s="800" t="s">
        <v>9</v>
      </c>
      <c r="C13" s="800"/>
      <c r="D13" s="801"/>
      <c r="E13" s="116">
        <f>SUM(E6:E12)</f>
        <v>3940</v>
      </c>
      <c r="F13" s="116">
        <f>SUM(F6:F12)</f>
        <v>0</v>
      </c>
      <c r="G13" s="642"/>
      <c r="H13" s="643"/>
      <c r="I13" s="643"/>
      <c r="J13" s="643"/>
      <c r="K13" s="643"/>
      <c r="L13" s="643"/>
      <c r="M13" s="644"/>
      <c r="O13" s="680"/>
      <c r="P13" s="636" t="s">
        <v>1546</v>
      </c>
      <c r="Q13" s="637"/>
      <c r="R13" s="638"/>
      <c r="S13" s="111">
        <v>240</v>
      </c>
      <c r="T13" s="111"/>
      <c r="U13" s="740" t="s">
        <v>1533</v>
      </c>
      <c r="V13" s="741"/>
      <c r="W13" s="741"/>
      <c r="X13" s="741"/>
      <c r="Y13" s="741"/>
      <c r="Z13" s="741"/>
      <c r="AA13" s="742"/>
    </row>
    <row r="14" spans="1:27" ht="12.75" customHeight="1">
      <c r="A14" s="679" t="s">
        <v>1635</v>
      </c>
      <c r="B14" s="786" t="s">
        <v>1440</v>
      </c>
      <c r="C14" s="787"/>
      <c r="D14" s="788"/>
      <c r="E14" s="112">
        <v>490</v>
      </c>
      <c r="F14" s="111"/>
      <c r="G14" s="795" t="s">
        <v>1432</v>
      </c>
      <c r="H14" s="796"/>
      <c r="I14" s="796"/>
      <c r="J14" s="796"/>
      <c r="K14" s="796"/>
      <c r="L14" s="796"/>
      <c r="M14" s="797"/>
      <c r="O14" s="680"/>
      <c r="P14" s="636" t="s">
        <v>1547</v>
      </c>
      <c r="Q14" s="637"/>
      <c r="R14" s="638"/>
      <c r="S14" s="111">
        <v>460</v>
      </c>
      <c r="T14" s="111"/>
      <c r="U14" s="740" t="s">
        <v>1534</v>
      </c>
      <c r="V14" s="741"/>
      <c r="W14" s="741"/>
      <c r="X14" s="741"/>
      <c r="Y14" s="741"/>
      <c r="Z14" s="741"/>
      <c r="AA14" s="742"/>
    </row>
    <row r="15" spans="1:27" ht="12.75" customHeight="1">
      <c r="A15" s="680"/>
      <c r="B15" s="636" t="s">
        <v>1441</v>
      </c>
      <c r="C15" s="637"/>
      <c r="D15" s="638"/>
      <c r="E15" s="111">
        <v>610</v>
      </c>
      <c r="F15" s="111"/>
      <c r="G15" s="740" t="s">
        <v>1433</v>
      </c>
      <c r="H15" s="741"/>
      <c r="I15" s="741"/>
      <c r="J15" s="741"/>
      <c r="K15" s="741"/>
      <c r="L15" s="741"/>
      <c r="M15" s="742"/>
      <c r="O15" s="680"/>
      <c r="P15" s="636" t="s">
        <v>1548</v>
      </c>
      <c r="Q15" s="637"/>
      <c r="R15" s="638"/>
      <c r="S15" s="111">
        <v>360</v>
      </c>
      <c r="T15" s="111"/>
      <c r="U15" s="740" t="s">
        <v>1535</v>
      </c>
      <c r="V15" s="741"/>
      <c r="W15" s="741"/>
      <c r="X15" s="741"/>
      <c r="Y15" s="741"/>
      <c r="Z15" s="741"/>
      <c r="AA15" s="742"/>
    </row>
    <row r="16" spans="1:27" ht="12.75" customHeight="1">
      <c r="A16" s="680"/>
      <c r="B16" s="636" t="s">
        <v>1442</v>
      </c>
      <c r="C16" s="637"/>
      <c r="D16" s="638"/>
      <c r="E16" s="111">
        <v>500</v>
      </c>
      <c r="F16" s="111"/>
      <c r="G16" s="740" t="s">
        <v>1434</v>
      </c>
      <c r="H16" s="741"/>
      <c r="I16" s="741"/>
      <c r="J16" s="741"/>
      <c r="K16" s="741"/>
      <c r="L16" s="741"/>
      <c r="M16" s="742"/>
      <c r="O16" s="680"/>
      <c r="P16" s="636" t="s">
        <v>1549</v>
      </c>
      <c r="Q16" s="637"/>
      <c r="R16" s="638"/>
      <c r="S16" s="111">
        <v>820</v>
      </c>
      <c r="T16" s="111"/>
      <c r="U16" s="740" t="s">
        <v>1536</v>
      </c>
      <c r="V16" s="741"/>
      <c r="W16" s="741"/>
      <c r="X16" s="741"/>
      <c r="Y16" s="741"/>
      <c r="Z16" s="741"/>
      <c r="AA16" s="742"/>
    </row>
    <row r="17" spans="1:27" ht="12.75" customHeight="1">
      <c r="A17" s="680"/>
      <c r="B17" s="636" t="s">
        <v>1443</v>
      </c>
      <c r="C17" s="637"/>
      <c r="D17" s="638"/>
      <c r="E17" s="111">
        <v>140</v>
      </c>
      <c r="F17" s="111"/>
      <c r="G17" s="740" t="s">
        <v>1435</v>
      </c>
      <c r="H17" s="741"/>
      <c r="I17" s="741"/>
      <c r="J17" s="741"/>
      <c r="K17" s="741"/>
      <c r="L17" s="741"/>
      <c r="M17" s="742"/>
      <c r="O17" s="680"/>
      <c r="P17" s="636" t="s">
        <v>1550</v>
      </c>
      <c r="Q17" s="637"/>
      <c r="R17" s="638"/>
      <c r="S17" s="111">
        <v>310</v>
      </c>
      <c r="T17" s="111"/>
      <c r="U17" s="740" t="s">
        <v>1537</v>
      </c>
      <c r="V17" s="741"/>
      <c r="W17" s="741"/>
      <c r="X17" s="741"/>
      <c r="Y17" s="741"/>
      <c r="Z17" s="741"/>
      <c r="AA17" s="742"/>
    </row>
    <row r="18" spans="1:27" ht="12.75" customHeight="1">
      <c r="A18" s="680"/>
      <c r="B18" s="636" t="s">
        <v>1444</v>
      </c>
      <c r="C18" s="637"/>
      <c r="D18" s="638"/>
      <c r="E18" s="111">
        <v>520</v>
      </c>
      <c r="F18" s="111"/>
      <c r="G18" s="740" t="s">
        <v>1436</v>
      </c>
      <c r="H18" s="741"/>
      <c r="I18" s="741"/>
      <c r="J18" s="741"/>
      <c r="K18" s="741"/>
      <c r="L18" s="741"/>
      <c r="M18" s="742"/>
      <c r="O18" s="680"/>
      <c r="P18" s="633" t="s">
        <v>1551</v>
      </c>
      <c r="Q18" s="634"/>
      <c r="R18" s="635"/>
      <c r="S18" s="111">
        <v>180</v>
      </c>
      <c r="T18" s="111"/>
      <c r="U18" s="737" t="s">
        <v>1538</v>
      </c>
      <c r="V18" s="738"/>
      <c r="W18" s="738"/>
      <c r="X18" s="738"/>
      <c r="Y18" s="738"/>
      <c r="Z18" s="738"/>
      <c r="AA18" s="739"/>
    </row>
    <row r="19" spans="1:27" ht="12.75" customHeight="1">
      <c r="A19" s="680"/>
      <c r="B19" s="636" t="s">
        <v>1445</v>
      </c>
      <c r="C19" s="637"/>
      <c r="D19" s="638"/>
      <c r="E19" s="111">
        <v>570</v>
      </c>
      <c r="F19" s="111"/>
      <c r="G19" s="740" t="s">
        <v>1437</v>
      </c>
      <c r="H19" s="741"/>
      <c r="I19" s="741"/>
      <c r="J19" s="741"/>
      <c r="K19" s="741"/>
      <c r="L19" s="741"/>
      <c r="M19" s="742"/>
      <c r="O19" s="681"/>
      <c r="P19" s="651" t="s">
        <v>10</v>
      </c>
      <c r="Q19" s="478"/>
      <c r="R19" s="479"/>
      <c r="S19" s="116">
        <f>SUM(S6:S18)</f>
        <v>5430</v>
      </c>
      <c r="T19" s="116">
        <f>SUM(T6:T18)</f>
        <v>0</v>
      </c>
      <c r="U19" s="627"/>
      <c r="V19" s="628"/>
      <c r="W19" s="628"/>
      <c r="X19" s="628"/>
      <c r="Y19" s="628"/>
      <c r="Z19" s="628"/>
      <c r="AA19" s="629"/>
    </row>
    <row r="20" spans="1:27" ht="12.75" customHeight="1">
      <c r="A20" s="680"/>
      <c r="B20" s="636" t="s">
        <v>1446</v>
      </c>
      <c r="C20" s="637"/>
      <c r="D20" s="638"/>
      <c r="E20" s="111">
        <v>370</v>
      </c>
      <c r="F20" s="111"/>
      <c r="G20" s="740" t="s">
        <v>1438</v>
      </c>
      <c r="H20" s="741"/>
      <c r="I20" s="741"/>
      <c r="J20" s="741"/>
      <c r="K20" s="741"/>
      <c r="L20" s="741"/>
      <c r="M20" s="742"/>
      <c r="O20" s="679" t="s">
        <v>1641</v>
      </c>
      <c r="P20" s="786" t="s">
        <v>1562</v>
      </c>
      <c r="Q20" s="787"/>
      <c r="R20" s="788"/>
      <c r="S20" s="112">
        <v>310</v>
      </c>
      <c r="T20" s="111"/>
      <c r="U20" s="795" t="s">
        <v>1552</v>
      </c>
      <c r="V20" s="796"/>
      <c r="W20" s="796"/>
      <c r="X20" s="796"/>
      <c r="Y20" s="796"/>
      <c r="Z20" s="796"/>
      <c r="AA20" s="797"/>
    </row>
    <row r="21" spans="1:27" ht="12.75" customHeight="1">
      <c r="A21" s="680"/>
      <c r="B21" s="633" t="s">
        <v>1447</v>
      </c>
      <c r="C21" s="634"/>
      <c r="D21" s="635"/>
      <c r="E21" s="111">
        <v>520</v>
      </c>
      <c r="F21" s="111"/>
      <c r="G21" s="737" t="s">
        <v>1439</v>
      </c>
      <c r="H21" s="738"/>
      <c r="I21" s="738"/>
      <c r="J21" s="738"/>
      <c r="K21" s="738"/>
      <c r="L21" s="738"/>
      <c r="M21" s="739"/>
      <c r="O21" s="680"/>
      <c r="P21" s="636" t="s">
        <v>1563</v>
      </c>
      <c r="Q21" s="637"/>
      <c r="R21" s="638"/>
      <c r="S21" s="111">
        <v>470</v>
      </c>
      <c r="T21" s="111"/>
      <c r="U21" s="740" t="s">
        <v>1553</v>
      </c>
      <c r="V21" s="741"/>
      <c r="W21" s="741"/>
      <c r="X21" s="741"/>
      <c r="Y21" s="741"/>
      <c r="Z21" s="741"/>
      <c r="AA21" s="742"/>
    </row>
    <row r="22" spans="1:27" ht="12.75" customHeight="1">
      <c r="A22" s="681"/>
      <c r="B22" s="651" t="s">
        <v>10</v>
      </c>
      <c r="C22" s="478"/>
      <c r="D22" s="705"/>
      <c r="E22" s="116">
        <f>SUM(E14:E21)</f>
        <v>3720</v>
      </c>
      <c r="F22" s="116">
        <f>SUM(F14:F21)</f>
        <v>0</v>
      </c>
      <c r="G22" s="627"/>
      <c r="H22" s="628"/>
      <c r="I22" s="628"/>
      <c r="J22" s="628"/>
      <c r="K22" s="628"/>
      <c r="L22" s="628"/>
      <c r="M22" s="629"/>
      <c r="O22" s="680"/>
      <c r="P22" s="636" t="s">
        <v>1564</v>
      </c>
      <c r="Q22" s="637"/>
      <c r="R22" s="638"/>
      <c r="S22" s="111">
        <v>510</v>
      </c>
      <c r="T22" s="111"/>
      <c r="U22" s="740" t="s">
        <v>1554</v>
      </c>
      <c r="V22" s="741"/>
      <c r="W22" s="741"/>
      <c r="X22" s="741"/>
      <c r="Y22" s="741"/>
      <c r="Z22" s="741"/>
      <c r="AA22" s="742"/>
    </row>
    <row r="23" spans="1:27" ht="12.75" customHeight="1">
      <c r="A23" s="679" t="s">
        <v>1636</v>
      </c>
      <c r="B23" s="786" t="s">
        <v>1462</v>
      </c>
      <c r="C23" s="787"/>
      <c r="D23" s="788"/>
      <c r="E23" s="112">
        <v>420</v>
      </c>
      <c r="F23" s="111"/>
      <c r="G23" s="789" t="s">
        <v>1448</v>
      </c>
      <c r="H23" s="790"/>
      <c r="I23" s="790"/>
      <c r="J23" s="790"/>
      <c r="K23" s="790"/>
      <c r="L23" s="790"/>
      <c r="M23" s="791"/>
      <c r="O23" s="680"/>
      <c r="P23" s="636" t="s">
        <v>1565</v>
      </c>
      <c r="Q23" s="637"/>
      <c r="R23" s="638"/>
      <c r="S23" s="111">
        <v>490</v>
      </c>
      <c r="T23" s="111"/>
      <c r="U23" s="740" t="s">
        <v>1555</v>
      </c>
      <c r="V23" s="741"/>
      <c r="W23" s="741"/>
      <c r="X23" s="741"/>
      <c r="Y23" s="741"/>
      <c r="Z23" s="741"/>
      <c r="AA23" s="742"/>
    </row>
    <row r="24" spans="1:27" ht="12.75" customHeight="1">
      <c r="A24" s="680"/>
      <c r="B24" s="636" t="s">
        <v>1463</v>
      </c>
      <c r="C24" s="637"/>
      <c r="D24" s="638"/>
      <c r="E24" s="111">
        <v>300</v>
      </c>
      <c r="F24" s="111"/>
      <c r="G24" s="792" t="s">
        <v>1449</v>
      </c>
      <c r="H24" s="793"/>
      <c r="I24" s="793"/>
      <c r="J24" s="793"/>
      <c r="K24" s="793"/>
      <c r="L24" s="793"/>
      <c r="M24" s="794"/>
      <c r="O24" s="680"/>
      <c r="P24" s="636" t="s">
        <v>1566</v>
      </c>
      <c r="Q24" s="637"/>
      <c r="R24" s="638"/>
      <c r="S24" s="111">
        <v>350</v>
      </c>
      <c r="T24" s="111"/>
      <c r="U24" s="740" t="s">
        <v>1556</v>
      </c>
      <c r="V24" s="741"/>
      <c r="W24" s="741"/>
      <c r="X24" s="741"/>
      <c r="Y24" s="741"/>
      <c r="Z24" s="741"/>
      <c r="AA24" s="742"/>
    </row>
    <row r="25" spans="1:27" ht="12.75" customHeight="1">
      <c r="A25" s="680"/>
      <c r="B25" s="636" t="s">
        <v>1464</v>
      </c>
      <c r="C25" s="637"/>
      <c r="D25" s="638"/>
      <c r="E25" s="111">
        <v>680</v>
      </c>
      <c r="F25" s="111"/>
      <c r="G25" s="792" t="s">
        <v>1450</v>
      </c>
      <c r="H25" s="793"/>
      <c r="I25" s="793"/>
      <c r="J25" s="793"/>
      <c r="K25" s="793"/>
      <c r="L25" s="793"/>
      <c r="M25" s="794"/>
      <c r="O25" s="680"/>
      <c r="P25" s="636" t="s">
        <v>1567</v>
      </c>
      <c r="Q25" s="637"/>
      <c r="R25" s="638"/>
      <c r="S25" s="111">
        <v>470</v>
      </c>
      <c r="T25" s="111"/>
      <c r="U25" s="740" t="s">
        <v>1557</v>
      </c>
      <c r="V25" s="741"/>
      <c r="W25" s="741"/>
      <c r="X25" s="741"/>
      <c r="Y25" s="741"/>
      <c r="Z25" s="741"/>
      <c r="AA25" s="742"/>
    </row>
    <row r="26" spans="1:27" ht="12.75" customHeight="1">
      <c r="A26" s="680"/>
      <c r="B26" s="636" t="s">
        <v>1465</v>
      </c>
      <c r="C26" s="637"/>
      <c r="D26" s="638"/>
      <c r="E26" s="111">
        <v>120</v>
      </c>
      <c r="F26" s="111"/>
      <c r="G26" s="792" t="s">
        <v>1451</v>
      </c>
      <c r="H26" s="793"/>
      <c r="I26" s="793"/>
      <c r="J26" s="793"/>
      <c r="K26" s="793"/>
      <c r="L26" s="793"/>
      <c r="M26" s="794"/>
      <c r="O26" s="680"/>
      <c r="P26" s="636" t="s">
        <v>1568</v>
      </c>
      <c r="Q26" s="637"/>
      <c r="R26" s="638"/>
      <c r="S26" s="111">
        <v>350</v>
      </c>
      <c r="T26" s="111"/>
      <c r="U26" s="740" t="s">
        <v>1558</v>
      </c>
      <c r="V26" s="741"/>
      <c r="W26" s="741"/>
      <c r="X26" s="741"/>
      <c r="Y26" s="741"/>
      <c r="Z26" s="741"/>
      <c r="AA26" s="742"/>
    </row>
    <row r="27" spans="1:27" ht="12.75" customHeight="1">
      <c r="A27" s="680"/>
      <c r="B27" s="636" t="s">
        <v>1466</v>
      </c>
      <c r="C27" s="637"/>
      <c r="D27" s="638"/>
      <c r="E27" s="111">
        <v>320</v>
      </c>
      <c r="F27" s="111"/>
      <c r="G27" s="792" t="s">
        <v>1452</v>
      </c>
      <c r="H27" s="793"/>
      <c r="I27" s="793"/>
      <c r="J27" s="793"/>
      <c r="K27" s="793"/>
      <c r="L27" s="793"/>
      <c r="M27" s="794"/>
      <c r="O27" s="680"/>
      <c r="P27" s="636" t="s">
        <v>1569</v>
      </c>
      <c r="Q27" s="637"/>
      <c r="R27" s="638"/>
      <c r="S27" s="111">
        <v>490</v>
      </c>
      <c r="T27" s="111"/>
      <c r="U27" s="740" t="s">
        <v>1559</v>
      </c>
      <c r="V27" s="741"/>
      <c r="W27" s="741"/>
      <c r="X27" s="741"/>
      <c r="Y27" s="741"/>
      <c r="Z27" s="741"/>
      <c r="AA27" s="742"/>
    </row>
    <row r="28" spans="1:27" ht="12.75" customHeight="1">
      <c r="A28" s="680"/>
      <c r="B28" s="636" t="s">
        <v>1467</v>
      </c>
      <c r="C28" s="637"/>
      <c r="D28" s="638"/>
      <c r="E28" s="111">
        <v>450</v>
      </c>
      <c r="F28" s="111"/>
      <c r="G28" s="792" t="s">
        <v>1453</v>
      </c>
      <c r="H28" s="793"/>
      <c r="I28" s="793"/>
      <c r="J28" s="793"/>
      <c r="K28" s="793"/>
      <c r="L28" s="793"/>
      <c r="M28" s="794"/>
      <c r="O28" s="680"/>
      <c r="P28" s="636" t="s">
        <v>1570</v>
      </c>
      <c r="Q28" s="637"/>
      <c r="R28" s="638"/>
      <c r="S28" s="111">
        <v>370</v>
      </c>
      <c r="T28" s="111"/>
      <c r="U28" s="740" t="s">
        <v>1560</v>
      </c>
      <c r="V28" s="741"/>
      <c r="W28" s="741"/>
      <c r="X28" s="741"/>
      <c r="Y28" s="741"/>
      <c r="Z28" s="741"/>
      <c r="AA28" s="742"/>
    </row>
    <row r="29" spans="1:27" ht="12.75" customHeight="1">
      <c r="A29" s="680"/>
      <c r="B29" s="636" t="s">
        <v>1795</v>
      </c>
      <c r="C29" s="637"/>
      <c r="D29" s="638"/>
      <c r="E29" s="111">
        <v>500</v>
      </c>
      <c r="F29" s="111"/>
      <c r="G29" s="792" t="s">
        <v>1454</v>
      </c>
      <c r="H29" s="793"/>
      <c r="I29" s="793"/>
      <c r="J29" s="793"/>
      <c r="K29" s="793"/>
      <c r="L29" s="793"/>
      <c r="M29" s="794"/>
      <c r="O29" s="680"/>
      <c r="P29" s="633" t="s">
        <v>1571</v>
      </c>
      <c r="Q29" s="634"/>
      <c r="R29" s="635"/>
      <c r="S29" s="113">
        <v>500</v>
      </c>
      <c r="T29" s="111"/>
      <c r="U29" s="737" t="s">
        <v>1561</v>
      </c>
      <c r="V29" s="738"/>
      <c r="W29" s="738"/>
      <c r="X29" s="738"/>
      <c r="Y29" s="738"/>
      <c r="Z29" s="738"/>
      <c r="AA29" s="739"/>
    </row>
    <row r="30" spans="1:27" ht="12.75" customHeight="1">
      <c r="A30" s="680"/>
      <c r="B30" s="636" t="s">
        <v>1796</v>
      </c>
      <c r="C30" s="637"/>
      <c r="D30" s="638"/>
      <c r="E30" s="111">
        <v>530</v>
      </c>
      <c r="F30" s="111"/>
      <c r="G30" s="792" t="s">
        <v>1455</v>
      </c>
      <c r="H30" s="793"/>
      <c r="I30" s="793"/>
      <c r="J30" s="793"/>
      <c r="K30" s="793"/>
      <c r="L30" s="793"/>
      <c r="M30" s="794"/>
      <c r="O30" s="681"/>
      <c r="P30" s="651" t="s">
        <v>10</v>
      </c>
      <c r="Q30" s="478"/>
      <c r="R30" s="479"/>
      <c r="S30" s="116">
        <f>SUM(S20:S29)</f>
        <v>4310</v>
      </c>
      <c r="T30" s="116">
        <f>SUM(T20:T29)</f>
        <v>0</v>
      </c>
      <c r="U30" s="627"/>
      <c r="V30" s="628"/>
      <c r="W30" s="628"/>
      <c r="X30" s="628"/>
      <c r="Y30" s="628"/>
      <c r="Z30" s="628"/>
      <c r="AA30" s="629"/>
    </row>
    <row r="31" spans="1:27" ht="12.75" customHeight="1">
      <c r="A31" s="680"/>
      <c r="B31" s="636" t="s">
        <v>1468</v>
      </c>
      <c r="C31" s="637"/>
      <c r="D31" s="638"/>
      <c r="E31" s="111">
        <v>680</v>
      </c>
      <c r="F31" s="111"/>
      <c r="G31" s="792" t="s">
        <v>1456</v>
      </c>
      <c r="H31" s="793"/>
      <c r="I31" s="793"/>
      <c r="J31" s="793"/>
      <c r="K31" s="793"/>
      <c r="L31" s="793"/>
      <c r="M31" s="794"/>
      <c r="O31" s="679" t="s">
        <v>1642</v>
      </c>
      <c r="P31" s="786" t="s">
        <v>1585</v>
      </c>
      <c r="Q31" s="787"/>
      <c r="R31" s="788"/>
      <c r="S31" s="112">
        <v>420</v>
      </c>
      <c r="T31" s="111"/>
      <c r="U31" s="789" t="s">
        <v>1572</v>
      </c>
      <c r="V31" s="790"/>
      <c r="W31" s="790"/>
      <c r="X31" s="790"/>
      <c r="Y31" s="790"/>
      <c r="Z31" s="790"/>
      <c r="AA31" s="791"/>
    </row>
    <row r="32" spans="1:27" ht="12.75" customHeight="1">
      <c r="A32" s="680"/>
      <c r="B32" s="636" t="s">
        <v>1469</v>
      </c>
      <c r="C32" s="637"/>
      <c r="D32" s="638"/>
      <c r="E32" s="111">
        <v>590</v>
      </c>
      <c r="F32" s="111"/>
      <c r="G32" s="792" t="s">
        <v>1457</v>
      </c>
      <c r="H32" s="793"/>
      <c r="I32" s="793"/>
      <c r="J32" s="793"/>
      <c r="K32" s="793"/>
      <c r="L32" s="793"/>
      <c r="M32" s="794"/>
      <c r="O32" s="680"/>
      <c r="P32" s="636" t="s">
        <v>1586</v>
      </c>
      <c r="Q32" s="637"/>
      <c r="R32" s="638"/>
      <c r="S32" s="111">
        <v>320</v>
      </c>
      <c r="T32" s="111"/>
      <c r="U32" s="792" t="s">
        <v>1573</v>
      </c>
      <c r="V32" s="793"/>
      <c r="W32" s="793"/>
      <c r="X32" s="793"/>
      <c r="Y32" s="793"/>
      <c r="Z32" s="793"/>
      <c r="AA32" s="794"/>
    </row>
    <row r="33" spans="1:27" ht="12.75" customHeight="1">
      <c r="A33" s="680"/>
      <c r="B33" s="636" t="s">
        <v>1470</v>
      </c>
      <c r="C33" s="637"/>
      <c r="D33" s="638"/>
      <c r="E33" s="111">
        <v>800</v>
      </c>
      <c r="F33" s="111"/>
      <c r="G33" s="792" t="s">
        <v>1458</v>
      </c>
      <c r="H33" s="793"/>
      <c r="I33" s="793"/>
      <c r="J33" s="793"/>
      <c r="K33" s="793"/>
      <c r="L33" s="793"/>
      <c r="M33" s="794"/>
      <c r="O33" s="680"/>
      <c r="P33" s="636" t="s">
        <v>1587</v>
      </c>
      <c r="Q33" s="637"/>
      <c r="R33" s="638"/>
      <c r="S33" s="111">
        <v>380</v>
      </c>
      <c r="T33" s="111"/>
      <c r="U33" s="792" t="s">
        <v>1574</v>
      </c>
      <c r="V33" s="793"/>
      <c r="W33" s="793"/>
      <c r="X33" s="793"/>
      <c r="Y33" s="793"/>
      <c r="Z33" s="793"/>
      <c r="AA33" s="794"/>
    </row>
    <row r="34" spans="1:27" ht="12.75" customHeight="1">
      <c r="A34" s="680"/>
      <c r="B34" s="636" t="s">
        <v>1471</v>
      </c>
      <c r="C34" s="637"/>
      <c r="D34" s="638"/>
      <c r="E34" s="111">
        <v>550</v>
      </c>
      <c r="F34" s="111"/>
      <c r="G34" s="792" t="s">
        <v>1459</v>
      </c>
      <c r="H34" s="793"/>
      <c r="I34" s="793"/>
      <c r="J34" s="793"/>
      <c r="K34" s="793"/>
      <c r="L34" s="793"/>
      <c r="M34" s="794"/>
      <c r="O34" s="680"/>
      <c r="P34" s="636" t="s">
        <v>1588</v>
      </c>
      <c r="Q34" s="637"/>
      <c r="R34" s="638"/>
      <c r="S34" s="111">
        <v>540</v>
      </c>
      <c r="T34" s="111"/>
      <c r="U34" s="792" t="s">
        <v>1575</v>
      </c>
      <c r="V34" s="793"/>
      <c r="W34" s="793"/>
      <c r="X34" s="793"/>
      <c r="Y34" s="793"/>
      <c r="Z34" s="793"/>
      <c r="AA34" s="794"/>
    </row>
    <row r="35" spans="1:27" ht="12.75" customHeight="1">
      <c r="A35" s="680"/>
      <c r="B35" s="636" t="s">
        <v>1472</v>
      </c>
      <c r="C35" s="637"/>
      <c r="D35" s="638"/>
      <c r="E35" s="111">
        <v>550</v>
      </c>
      <c r="F35" s="111"/>
      <c r="G35" s="792" t="s">
        <v>1460</v>
      </c>
      <c r="H35" s="793"/>
      <c r="I35" s="793"/>
      <c r="J35" s="793"/>
      <c r="K35" s="793"/>
      <c r="L35" s="793"/>
      <c r="M35" s="794"/>
      <c r="O35" s="680"/>
      <c r="P35" s="636" t="s">
        <v>1589</v>
      </c>
      <c r="Q35" s="637"/>
      <c r="R35" s="638"/>
      <c r="S35" s="111">
        <v>290</v>
      </c>
      <c r="T35" s="111"/>
      <c r="U35" s="792" t="s">
        <v>1576</v>
      </c>
      <c r="V35" s="793"/>
      <c r="W35" s="793"/>
      <c r="X35" s="793"/>
      <c r="Y35" s="793"/>
      <c r="Z35" s="793"/>
      <c r="AA35" s="794"/>
    </row>
    <row r="36" spans="1:27" ht="12.75" customHeight="1">
      <c r="A36" s="680"/>
      <c r="B36" s="633" t="s">
        <v>1473</v>
      </c>
      <c r="C36" s="634"/>
      <c r="D36" s="635"/>
      <c r="E36" s="111">
        <v>360</v>
      </c>
      <c r="F36" s="111"/>
      <c r="G36" s="780" t="s">
        <v>1461</v>
      </c>
      <c r="H36" s="781"/>
      <c r="I36" s="781"/>
      <c r="J36" s="781"/>
      <c r="K36" s="781"/>
      <c r="L36" s="781"/>
      <c r="M36" s="782"/>
      <c r="O36" s="680"/>
      <c r="P36" s="636" t="s">
        <v>1590</v>
      </c>
      <c r="Q36" s="637"/>
      <c r="R36" s="638"/>
      <c r="S36" s="111">
        <v>240</v>
      </c>
      <c r="T36" s="111"/>
      <c r="U36" s="792" t="s">
        <v>1577</v>
      </c>
      <c r="V36" s="793"/>
      <c r="W36" s="793"/>
      <c r="X36" s="793"/>
      <c r="Y36" s="793"/>
      <c r="Z36" s="793"/>
      <c r="AA36" s="794"/>
    </row>
    <row r="37" spans="1:27" ht="12.75" customHeight="1">
      <c r="A37" s="681"/>
      <c r="B37" s="651" t="s">
        <v>10</v>
      </c>
      <c r="C37" s="478"/>
      <c r="D37" s="479"/>
      <c r="E37" s="116">
        <f>SUM(E23:E36)</f>
        <v>6850</v>
      </c>
      <c r="F37" s="116">
        <f>SUM(F23:F36)</f>
        <v>0</v>
      </c>
      <c r="G37" s="627"/>
      <c r="H37" s="628"/>
      <c r="I37" s="628"/>
      <c r="J37" s="628"/>
      <c r="K37" s="628"/>
      <c r="L37" s="628"/>
      <c r="M37" s="629"/>
      <c r="O37" s="680"/>
      <c r="P37" s="636" t="s">
        <v>1591</v>
      </c>
      <c r="Q37" s="637"/>
      <c r="R37" s="638"/>
      <c r="S37" s="111">
        <v>350</v>
      </c>
      <c r="T37" s="111"/>
      <c r="U37" s="792" t="s">
        <v>1578</v>
      </c>
      <c r="V37" s="793"/>
      <c r="W37" s="793"/>
      <c r="X37" s="793"/>
      <c r="Y37" s="793"/>
      <c r="Z37" s="793"/>
      <c r="AA37" s="794"/>
    </row>
    <row r="38" spans="1:27" ht="12.75" customHeight="1">
      <c r="A38" s="679" t="s">
        <v>1638</v>
      </c>
      <c r="B38" s="786" t="s">
        <v>1481</v>
      </c>
      <c r="C38" s="787"/>
      <c r="D38" s="788"/>
      <c r="E38" s="112">
        <v>580</v>
      </c>
      <c r="F38" s="111"/>
      <c r="G38" s="795" t="s">
        <v>1474</v>
      </c>
      <c r="H38" s="796"/>
      <c r="I38" s="796"/>
      <c r="J38" s="796"/>
      <c r="K38" s="796"/>
      <c r="L38" s="796"/>
      <c r="M38" s="797"/>
      <c r="O38" s="680"/>
      <c r="P38" s="636" t="s">
        <v>1592</v>
      </c>
      <c r="Q38" s="637"/>
      <c r="R38" s="638"/>
      <c r="S38" s="111">
        <v>200</v>
      </c>
      <c r="T38" s="111"/>
      <c r="U38" s="792" t="s">
        <v>1579</v>
      </c>
      <c r="V38" s="793"/>
      <c r="W38" s="793"/>
      <c r="X38" s="793"/>
      <c r="Y38" s="793"/>
      <c r="Z38" s="793"/>
      <c r="AA38" s="794"/>
    </row>
    <row r="39" spans="1:27" ht="12.75" customHeight="1">
      <c r="A39" s="680"/>
      <c r="B39" s="636" t="s">
        <v>1482</v>
      </c>
      <c r="C39" s="637"/>
      <c r="D39" s="638"/>
      <c r="E39" s="111">
        <v>440</v>
      </c>
      <c r="F39" s="111"/>
      <c r="G39" s="740" t="s">
        <v>1475</v>
      </c>
      <c r="H39" s="741"/>
      <c r="I39" s="741"/>
      <c r="J39" s="741"/>
      <c r="K39" s="741"/>
      <c r="L39" s="741"/>
      <c r="M39" s="742"/>
      <c r="O39" s="680"/>
      <c r="P39" s="636" t="s">
        <v>1593</v>
      </c>
      <c r="Q39" s="637"/>
      <c r="R39" s="638"/>
      <c r="S39" s="111">
        <v>350</v>
      </c>
      <c r="T39" s="111"/>
      <c r="U39" s="792" t="s">
        <v>1580</v>
      </c>
      <c r="V39" s="793"/>
      <c r="W39" s="793"/>
      <c r="X39" s="793"/>
      <c r="Y39" s="793"/>
      <c r="Z39" s="793"/>
      <c r="AA39" s="794"/>
    </row>
    <row r="40" spans="1:27" ht="12.75" customHeight="1">
      <c r="A40" s="680"/>
      <c r="B40" s="636" t="s">
        <v>1483</v>
      </c>
      <c r="C40" s="637"/>
      <c r="D40" s="638"/>
      <c r="E40" s="111">
        <v>590</v>
      </c>
      <c r="F40" s="111"/>
      <c r="G40" s="740" t="s">
        <v>1476</v>
      </c>
      <c r="H40" s="741"/>
      <c r="I40" s="741"/>
      <c r="J40" s="741"/>
      <c r="K40" s="741"/>
      <c r="L40" s="741"/>
      <c r="M40" s="742"/>
      <c r="O40" s="680"/>
      <c r="P40" s="636" t="s">
        <v>1594</v>
      </c>
      <c r="Q40" s="637"/>
      <c r="R40" s="638"/>
      <c r="S40" s="111">
        <v>460</v>
      </c>
      <c r="T40" s="111"/>
      <c r="U40" s="792" t="s">
        <v>1581</v>
      </c>
      <c r="V40" s="793"/>
      <c r="W40" s="793"/>
      <c r="X40" s="793"/>
      <c r="Y40" s="793"/>
      <c r="Z40" s="793"/>
      <c r="AA40" s="794"/>
    </row>
    <row r="41" spans="1:27" ht="12.75" customHeight="1">
      <c r="A41" s="680"/>
      <c r="B41" s="636" t="s">
        <v>1484</v>
      </c>
      <c r="C41" s="637"/>
      <c r="D41" s="638"/>
      <c r="E41" s="111">
        <v>480</v>
      </c>
      <c r="F41" s="111"/>
      <c r="G41" s="740" t="s">
        <v>1477</v>
      </c>
      <c r="H41" s="741"/>
      <c r="I41" s="741"/>
      <c r="J41" s="741"/>
      <c r="K41" s="741"/>
      <c r="L41" s="741"/>
      <c r="M41" s="742"/>
      <c r="O41" s="680"/>
      <c r="P41" s="636" t="s">
        <v>1595</v>
      </c>
      <c r="Q41" s="637"/>
      <c r="R41" s="638"/>
      <c r="S41" s="111">
        <v>320</v>
      </c>
      <c r="T41" s="111"/>
      <c r="U41" s="792" t="s">
        <v>1582</v>
      </c>
      <c r="V41" s="793"/>
      <c r="W41" s="793"/>
      <c r="X41" s="793"/>
      <c r="Y41" s="793"/>
      <c r="Z41" s="793"/>
      <c r="AA41" s="794"/>
    </row>
    <row r="42" spans="1:27" ht="12.75" customHeight="1">
      <c r="A42" s="680"/>
      <c r="B42" s="636" t="s">
        <v>1485</v>
      </c>
      <c r="C42" s="637"/>
      <c r="D42" s="638"/>
      <c r="E42" s="111">
        <v>380</v>
      </c>
      <c r="F42" s="111"/>
      <c r="G42" s="740" t="s">
        <v>1478</v>
      </c>
      <c r="H42" s="741"/>
      <c r="I42" s="741"/>
      <c r="J42" s="741"/>
      <c r="K42" s="741"/>
      <c r="L42" s="741"/>
      <c r="M42" s="742"/>
      <c r="O42" s="680"/>
      <c r="P42" s="636" t="s">
        <v>1596</v>
      </c>
      <c r="Q42" s="637"/>
      <c r="R42" s="638"/>
      <c r="S42" s="111">
        <v>470</v>
      </c>
      <c r="T42" s="111"/>
      <c r="U42" s="792" t="s">
        <v>1583</v>
      </c>
      <c r="V42" s="793"/>
      <c r="W42" s="793"/>
      <c r="X42" s="793"/>
      <c r="Y42" s="793"/>
      <c r="Z42" s="793"/>
      <c r="AA42" s="794"/>
    </row>
    <row r="43" spans="1:27" ht="12.75" customHeight="1">
      <c r="A43" s="680"/>
      <c r="B43" s="636" t="s">
        <v>1486</v>
      </c>
      <c r="C43" s="637"/>
      <c r="D43" s="638"/>
      <c r="E43" s="111">
        <v>400</v>
      </c>
      <c r="F43" s="111"/>
      <c r="G43" s="740" t="s">
        <v>1479</v>
      </c>
      <c r="H43" s="741"/>
      <c r="I43" s="741"/>
      <c r="J43" s="741"/>
      <c r="K43" s="741"/>
      <c r="L43" s="741"/>
      <c r="M43" s="742"/>
      <c r="O43" s="680"/>
      <c r="P43" s="633" t="s">
        <v>1597</v>
      </c>
      <c r="Q43" s="634"/>
      <c r="R43" s="635"/>
      <c r="S43" s="111">
        <v>460</v>
      </c>
      <c r="T43" s="111"/>
      <c r="U43" s="780" t="s">
        <v>1584</v>
      </c>
      <c r="V43" s="781"/>
      <c r="W43" s="781"/>
      <c r="X43" s="781"/>
      <c r="Y43" s="781"/>
      <c r="Z43" s="781"/>
      <c r="AA43" s="782"/>
    </row>
    <row r="44" spans="1:27" ht="12.75" customHeight="1">
      <c r="A44" s="680"/>
      <c r="B44" s="633" t="s">
        <v>1487</v>
      </c>
      <c r="C44" s="634"/>
      <c r="D44" s="635"/>
      <c r="E44" s="111">
        <v>340</v>
      </c>
      <c r="F44" s="111"/>
      <c r="G44" s="737" t="s">
        <v>1480</v>
      </c>
      <c r="H44" s="738"/>
      <c r="I44" s="738"/>
      <c r="J44" s="738"/>
      <c r="K44" s="738"/>
      <c r="L44" s="738"/>
      <c r="M44" s="739"/>
      <c r="O44" s="681"/>
      <c r="P44" s="651" t="s">
        <v>10</v>
      </c>
      <c r="Q44" s="478"/>
      <c r="R44" s="479"/>
      <c r="S44" s="116">
        <f>SUM(S31:S43)</f>
        <v>4800</v>
      </c>
      <c r="T44" s="116">
        <f>SUM(T31:T43)</f>
        <v>0</v>
      </c>
      <c r="U44" s="627"/>
      <c r="V44" s="628"/>
      <c r="W44" s="628"/>
      <c r="X44" s="628"/>
      <c r="Y44" s="628"/>
      <c r="Z44" s="628"/>
      <c r="AA44" s="629"/>
    </row>
    <row r="45" spans="1:27" ht="12.75" customHeight="1">
      <c r="A45" s="681"/>
      <c r="B45" s="651" t="s">
        <v>10</v>
      </c>
      <c r="C45" s="478"/>
      <c r="D45" s="705"/>
      <c r="E45" s="116">
        <f>SUM(E38:E44)</f>
        <v>3210</v>
      </c>
      <c r="F45" s="116">
        <f>SUM(F38:F44)</f>
        <v>0</v>
      </c>
      <c r="G45" s="627"/>
      <c r="H45" s="628"/>
      <c r="I45" s="628"/>
      <c r="J45" s="628"/>
      <c r="K45" s="628"/>
      <c r="L45" s="628"/>
      <c r="M45" s="629"/>
      <c r="O45" s="679" t="s">
        <v>1643</v>
      </c>
      <c r="P45" s="786" t="s">
        <v>1608</v>
      </c>
      <c r="Q45" s="787"/>
      <c r="R45" s="788"/>
      <c r="S45" s="112">
        <v>730</v>
      </c>
      <c r="T45" s="111"/>
      <c r="U45" s="795" t="s">
        <v>1598</v>
      </c>
      <c r="V45" s="796"/>
      <c r="W45" s="796"/>
      <c r="X45" s="796"/>
      <c r="Y45" s="796"/>
      <c r="Z45" s="796"/>
      <c r="AA45" s="797"/>
    </row>
    <row r="46" spans="1:27" ht="12.75" customHeight="1">
      <c r="A46" s="682" t="s">
        <v>1637</v>
      </c>
      <c r="B46" s="786" t="s">
        <v>1496</v>
      </c>
      <c r="C46" s="787"/>
      <c r="D46" s="788"/>
      <c r="E46" s="112">
        <v>500</v>
      </c>
      <c r="F46" s="111"/>
      <c r="G46" s="795" t="s">
        <v>1488</v>
      </c>
      <c r="H46" s="796"/>
      <c r="I46" s="796"/>
      <c r="J46" s="796"/>
      <c r="K46" s="796"/>
      <c r="L46" s="796"/>
      <c r="M46" s="797"/>
      <c r="O46" s="680"/>
      <c r="P46" s="636" t="s">
        <v>1609</v>
      </c>
      <c r="Q46" s="637"/>
      <c r="R46" s="638"/>
      <c r="S46" s="111">
        <v>340</v>
      </c>
      <c r="T46" s="111"/>
      <c r="U46" s="740" t="s">
        <v>1599</v>
      </c>
      <c r="V46" s="741"/>
      <c r="W46" s="741"/>
      <c r="X46" s="741"/>
      <c r="Y46" s="741"/>
      <c r="Z46" s="741"/>
      <c r="AA46" s="742"/>
    </row>
    <row r="47" spans="1:27" ht="12.75" customHeight="1">
      <c r="A47" s="683"/>
      <c r="B47" s="636" t="s">
        <v>1497</v>
      </c>
      <c r="C47" s="637"/>
      <c r="D47" s="638"/>
      <c r="E47" s="111">
        <v>390</v>
      </c>
      <c r="F47" s="111"/>
      <c r="G47" s="740" t="s">
        <v>1489</v>
      </c>
      <c r="H47" s="741"/>
      <c r="I47" s="741"/>
      <c r="J47" s="741"/>
      <c r="K47" s="741"/>
      <c r="L47" s="741"/>
      <c r="M47" s="742"/>
      <c r="O47" s="680"/>
      <c r="P47" s="636" t="s">
        <v>1610</v>
      </c>
      <c r="Q47" s="637"/>
      <c r="R47" s="638"/>
      <c r="S47" s="111">
        <v>550</v>
      </c>
      <c r="T47" s="111"/>
      <c r="U47" s="740" t="s">
        <v>1600</v>
      </c>
      <c r="V47" s="741"/>
      <c r="W47" s="741"/>
      <c r="X47" s="741"/>
      <c r="Y47" s="741"/>
      <c r="Z47" s="741"/>
      <c r="AA47" s="742"/>
    </row>
    <row r="48" spans="1:27" ht="12.75" customHeight="1">
      <c r="A48" s="683"/>
      <c r="B48" s="636" t="s">
        <v>1498</v>
      </c>
      <c r="C48" s="637"/>
      <c r="D48" s="638"/>
      <c r="E48" s="111">
        <v>310</v>
      </c>
      <c r="F48" s="111"/>
      <c r="G48" s="740" t="s">
        <v>1490</v>
      </c>
      <c r="H48" s="741"/>
      <c r="I48" s="741"/>
      <c r="J48" s="741"/>
      <c r="K48" s="741"/>
      <c r="L48" s="741"/>
      <c r="M48" s="742"/>
      <c r="O48" s="680"/>
      <c r="P48" s="636" t="s">
        <v>1611</v>
      </c>
      <c r="Q48" s="637"/>
      <c r="R48" s="638"/>
      <c r="S48" s="111">
        <v>570</v>
      </c>
      <c r="T48" s="111"/>
      <c r="U48" s="740" t="s">
        <v>1601</v>
      </c>
      <c r="V48" s="741"/>
      <c r="W48" s="741"/>
      <c r="X48" s="741"/>
      <c r="Y48" s="741"/>
      <c r="Z48" s="741"/>
      <c r="AA48" s="742"/>
    </row>
    <row r="49" spans="1:27" ht="12.75" customHeight="1">
      <c r="A49" s="683"/>
      <c r="B49" s="636" t="s">
        <v>1499</v>
      </c>
      <c r="C49" s="637"/>
      <c r="D49" s="638"/>
      <c r="E49" s="111">
        <v>560</v>
      </c>
      <c r="F49" s="111"/>
      <c r="G49" s="740" t="s">
        <v>1491</v>
      </c>
      <c r="H49" s="741"/>
      <c r="I49" s="741"/>
      <c r="J49" s="741"/>
      <c r="K49" s="741"/>
      <c r="L49" s="741"/>
      <c r="M49" s="742"/>
      <c r="O49" s="680"/>
      <c r="P49" s="636" t="s">
        <v>1612</v>
      </c>
      <c r="Q49" s="637"/>
      <c r="R49" s="638"/>
      <c r="S49" s="111">
        <v>600</v>
      </c>
      <c r="T49" s="111"/>
      <c r="U49" s="740" t="s">
        <v>1602</v>
      </c>
      <c r="V49" s="741"/>
      <c r="W49" s="741"/>
      <c r="X49" s="741"/>
      <c r="Y49" s="741"/>
      <c r="Z49" s="741"/>
      <c r="AA49" s="742"/>
    </row>
    <row r="50" spans="1:27" ht="12.75" customHeight="1">
      <c r="A50" s="683"/>
      <c r="B50" s="636" t="s">
        <v>1500</v>
      </c>
      <c r="C50" s="637"/>
      <c r="D50" s="638"/>
      <c r="E50" s="111">
        <v>350</v>
      </c>
      <c r="F50" s="111"/>
      <c r="G50" s="740" t="s">
        <v>1492</v>
      </c>
      <c r="H50" s="741"/>
      <c r="I50" s="741"/>
      <c r="J50" s="741"/>
      <c r="K50" s="741"/>
      <c r="L50" s="741"/>
      <c r="M50" s="742"/>
      <c r="O50" s="680"/>
      <c r="P50" s="636" t="s">
        <v>1613</v>
      </c>
      <c r="Q50" s="637"/>
      <c r="R50" s="638"/>
      <c r="S50" s="111">
        <v>650</v>
      </c>
      <c r="T50" s="111"/>
      <c r="U50" s="740" t="s">
        <v>1603</v>
      </c>
      <c r="V50" s="741"/>
      <c r="W50" s="741"/>
      <c r="X50" s="741"/>
      <c r="Y50" s="741"/>
      <c r="Z50" s="741"/>
      <c r="AA50" s="742"/>
    </row>
    <row r="51" spans="1:27" ht="12.75" customHeight="1">
      <c r="A51" s="683"/>
      <c r="B51" s="636" t="s">
        <v>1501</v>
      </c>
      <c r="C51" s="637"/>
      <c r="D51" s="638"/>
      <c r="E51" s="111">
        <v>580</v>
      </c>
      <c r="F51" s="111"/>
      <c r="G51" s="740" t="s">
        <v>1493</v>
      </c>
      <c r="H51" s="741"/>
      <c r="I51" s="741"/>
      <c r="J51" s="741"/>
      <c r="K51" s="741"/>
      <c r="L51" s="741"/>
      <c r="M51" s="742"/>
      <c r="O51" s="680"/>
      <c r="P51" s="636" t="s">
        <v>1614</v>
      </c>
      <c r="Q51" s="637"/>
      <c r="R51" s="638"/>
      <c r="S51" s="111">
        <v>290</v>
      </c>
      <c r="T51" s="111"/>
      <c r="U51" s="740" t="s">
        <v>1604</v>
      </c>
      <c r="V51" s="741"/>
      <c r="W51" s="741"/>
      <c r="X51" s="741"/>
      <c r="Y51" s="741"/>
      <c r="Z51" s="741"/>
      <c r="AA51" s="742"/>
    </row>
    <row r="52" spans="1:27" ht="12.75" customHeight="1">
      <c r="A52" s="683"/>
      <c r="B52" s="636" t="s">
        <v>1502</v>
      </c>
      <c r="C52" s="637"/>
      <c r="D52" s="638"/>
      <c r="E52" s="111">
        <v>160</v>
      </c>
      <c r="F52" s="111"/>
      <c r="G52" s="740" t="s">
        <v>1494</v>
      </c>
      <c r="H52" s="741"/>
      <c r="I52" s="741"/>
      <c r="J52" s="741"/>
      <c r="K52" s="741"/>
      <c r="L52" s="741"/>
      <c r="M52" s="742"/>
      <c r="O52" s="680"/>
      <c r="P52" s="636" t="s">
        <v>1615</v>
      </c>
      <c r="Q52" s="637"/>
      <c r="R52" s="638"/>
      <c r="S52" s="111">
        <v>450</v>
      </c>
      <c r="T52" s="111"/>
      <c r="U52" s="740" t="s">
        <v>1605</v>
      </c>
      <c r="V52" s="741"/>
      <c r="W52" s="741"/>
      <c r="X52" s="741"/>
      <c r="Y52" s="741"/>
      <c r="Z52" s="741"/>
      <c r="AA52" s="742"/>
    </row>
    <row r="53" spans="1:27" ht="12.75" customHeight="1">
      <c r="A53" s="683"/>
      <c r="B53" s="633" t="s">
        <v>1503</v>
      </c>
      <c r="C53" s="634"/>
      <c r="D53" s="635"/>
      <c r="E53" s="111">
        <v>320</v>
      </c>
      <c r="F53" s="111"/>
      <c r="G53" s="737" t="s">
        <v>1495</v>
      </c>
      <c r="H53" s="738"/>
      <c r="I53" s="738"/>
      <c r="J53" s="738"/>
      <c r="K53" s="738"/>
      <c r="L53" s="738"/>
      <c r="M53" s="739"/>
      <c r="O53" s="680"/>
      <c r="P53" s="636" t="s">
        <v>1616</v>
      </c>
      <c r="Q53" s="637"/>
      <c r="R53" s="638"/>
      <c r="S53" s="111">
        <v>560</v>
      </c>
      <c r="T53" s="111"/>
      <c r="U53" s="740" t="s">
        <v>1606</v>
      </c>
      <c r="V53" s="741"/>
      <c r="W53" s="741"/>
      <c r="X53" s="741"/>
      <c r="Y53" s="741"/>
      <c r="Z53" s="741"/>
      <c r="AA53" s="742"/>
    </row>
    <row r="54" spans="1:27" ht="12.75" customHeight="1">
      <c r="A54" s="684"/>
      <c r="B54" s="651" t="s">
        <v>10</v>
      </c>
      <c r="C54" s="478"/>
      <c r="D54" s="705"/>
      <c r="E54" s="116">
        <f>SUM(E46:E53)</f>
        <v>3170</v>
      </c>
      <c r="F54" s="116">
        <f>SUM(F46:F53)</f>
        <v>0</v>
      </c>
      <c r="G54" s="675"/>
      <c r="H54" s="676"/>
      <c r="I54" s="676"/>
      <c r="J54" s="676"/>
      <c r="K54" s="676"/>
      <c r="L54" s="676"/>
      <c r="M54" s="677"/>
      <c r="O54" s="680"/>
      <c r="P54" s="633" t="s">
        <v>1617</v>
      </c>
      <c r="Q54" s="634"/>
      <c r="R54" s="635"/>
      <c r="S54" s="111">
        <v>910</v>
      </c>
      <c r="T54" s="111"/>
      <c r="U54" s="737" t="s">
        <v>1607</v>
      </c>
      <c r="V54" s="738"/>
      <c r="W54" s="738"/>
      <c r="X54" s="738"/>
      <c r="Y54" s="738"/>
      <c r="Z54" s="738"/>
      <c r="AA54" s="739"/>
    </row>
    <row r="55" spans="1:27" ht="12.75" customHeight="1">
      <c r="A55" s="679" t="s">
        <v>1639</v>
      </c>
      <c r="B55" s="786" t="s">
        <v>1515</v>
      </c>
      <c r="C55" s="787"/>
      <c r="D55" s="788"/>
      <c r="E55" s="111">
        <v>250</v>
      </c>
      <c r="F55" s="111"/>
      <c r="G55" s="795" t="s">
        <v>1504</v>
      </c>
      <c r="H55" s="796"/>
      <c r="I55" s="796"/>
      <c r="J55" s="796"/>
      <c r="K55" s="796"/>
      <c r="L55" s="796"/>
      <c r="M55" s="797"/>
      <c r="O55" s="681"/>
      <c r="P55" s="651" t="s">
        <v>10</v>
      </c>
      <c r="Q55" s="478"/>
      <c r="R55" s="705"/>
      <c r="S55" s="116">
        <f>SUM(S45:S54)</f>
        <v>5650</v>
      </c>
      <c r="T55" s="116">
        <f>SUM(T45:T54)</f>
        <v>0</v>
      </c>
      <c r="U55" s="627"/>
      <c r="V55" s="628"/>
      <c r="W55" s="628"/>
      <c r="X55" s="628"/>
      <c r="Y55" s="628"/>
      <c r="Z55" s="628"/>
      <c r="AA55" s="629"/>
    </row>
    <row r="56" spans="1:27" ht="12.75" customHeight="1">
      <c r="A56" s="680"/>
      <c r="B56" s="636" t="s">
        <v>1516</v>
      </c>
      <c r="C56" s="637"/>
      <c r="D56" s="638"/>
      <c r="E56" s="111">
        <v>540</v>
      </c>
      <c r="F56" s="111"/>
      <c r="G56" s="740" t="s">
        <v>1505</v>
      </c>
      <c r="H56" s="741"/>
      <c r="I56" s="741"/>
      <c r="J56" s="741"/>
      <c r="K56" s="741"/>
      <c r="L56" s="741"/>
      <c r="M56" s="742"/>
      <c r="O56" s="679" t="s">
        <v>1644</v>
      </c>
      <c r="P56" s="786" t="s">
        <v>1626</v>
      </c>
      <c r="Q56" s="787"/>
      <c r="R56" s="788"/>
      <c r="S56" s="112">
        <v>580</v>
      </c>
      <c r="T56" s="111"/>
      <c r="U56" s="795" t="s">
        <v>1618</v>
      </c>
      <c r="V56" s="796"/>
      <c r="W56" s="796"/>
      <c r="X56" s="796"/>
      <c r="Y56" s="796"/>
      <c r="Z56" s="796"/>
      <c r="AA56" s="797"/>
    </row>
    <row r="57" spans="1:27" s="13" customFormat="1" ht="12.75" customHeight="1">
      <c r="A57" s="680"/>
      <c r="B57" s="636" t="s">
        <v>1517</v>
      </c>
      <c r="C57" s="637"/>
      <c r="D57" s="638"/>
      <c r="E57" s="111">
        <v>480</v>
      </c>
      <c r="F57" s="111"/>
      <c r="G57" s="740" t="s">
        <v>1506</v>
      </c>
      <c r="H57" s="741"/>
      <c r="I57" s="741"/>
      <c r="J57" s="741"/>
      <c r="K57" s="741"/>
      <c r="L57" s="741"/>
      <c r="M57" s="742"/>
      <c r="O57" s="680"/>
      <c r="P57" s="636" t="s">
        <v>1627</v>
      </c>
      <c r="Q57" s="637"/>
      <c r="R57" s="638"/>
      <c r="S57" s="111">
        <v>300</v>
      </c>
      <c r="T57" s="111"/>
      <c r="U57" s="740" t="s">
        <v>1619</v>
      </c>
      <c r="V57" s="741"/>
      <c r="W57" s="741"/>
      <c r="X57" s="741"/>
      <c r="Y57" s="741"/>
      <c r="Z57" s="741"/>
      <c r="AA57" s="742"/>
    </row>
    <row r="58" spans="1:27" ht="12.75" customHeight="1">
      <c r="A58" s="680"/>
      <c r="B58" s="636" t="s">
        <v>1518</v>
      </c>
      <c r="C58" s="637"/>
      <c r="D58" s="638"/>
      <c r="E58" s="111">
        <v>420</v>
      </c>
      <c r="F58" s="111"/>
      <c r="G58" s="740" t="s">
        <v>1507</v>
      </c>
      <c r="H58" s="741"/>
      <c r="I58" s="741"/>
      <c r="J58" s="741"/>
      <c r="K58" s="741"/>
      <c r="L58" s="741"/>
      <c r="M58" s="742"/>
      <c r="N58" s="19"/>
      <c r="O58" s="680"/>
      <c r="P58" s="636" t="s">
        <v>1628</v>
      </c>
      <c r="Q58" s="637"/>
      <c r="R58" s="638"/>
      <c r="S58" s="111">
        <v>650</v>
      </c>
      <c r="T58" s="111"/>
      <c r="U58" s="740" t="s">
        <v>1620</v>
      </c>
      <c r="V58" s="741"/>
      <c r="W58" s="741"/>
      <c r="X58" s="741"/>
      <c r="Y58" s="741"/>
      <c r="Z58" s="741"/>
      <c r="AA58" s="742"/>
    </row>
    <row r="59" spans="1:27" ht="12.75" customHeight="1">
      <c r="A59" s="680"/>
      <c r="B59" s="636" t="s">
        <v>1519</v>
      </c>
      <c r="C59" s="637"/>
      <c r="D59" s="638"/>
      <c r="E59" s="111">
        <v>550</v>
      </c>
      <c r="F59" s="111"/>
      <c r="G59" s="740" t="s">
        <v>1508</v>
      </c>
      <c r="H59" s="741"/>
      <c r="I59" s="741"/>
      <c r="J59" s="741"/>
      <c r="K59" s="741"/>
      <c r="L59" s="741"/>
      <c r="M59" s="742"/>
      <c r="N59" s="21"/>
      <c r="O59" s="680"/>
      <c r="P59" s="636" t="s">
        <v>1629</v>
      </c>
      <c r="Q59" s="637"/>
      <c r="R59" s="638"/>
      <c r="S59" s="111">
        <v>680</v>
      </c>
      <c r="T59" s="111"/>
      <c r="U59" s="740" t="s">
        <v>1621</v>
      </c>
      <c r="V59" s="741"/>
      <c r="W59" s="741"/>
      <c r="X59" s="741"/>
      <c r="Y59" s="741"/>
      <c r="Z59" s="741"/>
      <c r="AA59" s="742"/>
    </row>
    <row r="60" spans="1:27" ht="12.75" customHeight="1">
      <c r="A60" s="680"/>
      <c r="B60" s="636" t="s">
        <v>1520</v>
      </c>
      <c r="C60" s="637"/>
      <c r="D60" s="638"/>
      <c r="E60" s="111">
        <v>270</v>
      </c>
      <c r="F60" s="111"/>
      <c r="G60" s="740" t="s">
        <v>1509</v>
      </c>
      <c r="H60" s="741"/>
      <c r="I60" s="741"/>
      <c r="J60" s="741"/>
      <c r="K60" s="741"/>
      <c r="L60" s="741"/>
      <c r="M60" s="742"/>
      <c r="O60" s="680"/>
      <c r="P60" s="636" t="s">
        <v>1630</v>
      </c>
      <c r="Q60" s="637"/>
      <c r="R60" s="638"/>
      <c r="S60" s="111">
        <v>810</v>
      </c>
      <c r="T60" s="111"/>
      <c r="U60" s="740" t="s">
        <v>1622</v>
      </c>
      <c r="V60" s="741"/>
      <c r="W60" s="741"/>
      <c r="X60" s="741"/>
      <c r="Y60" s="741"/>
      <c r="Z60" s="741"/>
      <c r="AA60" s="742"/>
    </row>
    <row r="61" spans="1:27" ht="12.75" customHeight="1">
      <c r="A61" s="680"/>
      <c r="B61" s="636" t="s">
        <v>1521</v>
      </c>
      <c r="C61" s="637"/>
      <c r="D61" s="638"/>
      <c r="E61" s="111">
        <v>610</v>
      </c>
      <c r="F61" s="111"/>
      <c r="G61" s="740" t="s">
        <v>1510</v>
      </c>
      <c r="H61" s="741"/>
      <c r="I61" s="741"/>
      <c r="J61" s="741"/>
      <c r="K61" s="741"/>
      <c r="L61" s="741"/>
      <c r="M61" s="742"/>
      <c r="O61" s="680"/>
      <c r="P61" s="636" t="s">
        <v>1631</v>
      </c>
      <c r="Q61" s="637"/>
      <c r="R61" s="638"/>
      <c r="S61" s="111">
        <v>1000</v>
      </c>
      <c r="T61" s="111"/>
      <c r="U61" s="740" t="s">
        <v>1623</v>
      </c>
      <c r="V61" s="741"/>
      <c r="W61" s="741"/>
      <c r="X61" s="741"/>
      <c r="Y61" s="741"/>
      <c r="Z61" s="741"/>
      <c r="AA61" s="742"/>
    </row>
    <row r="62" spans="1:27" ht="12.75" customHeight="1">
      <c r="A62" s="680"/>
      <c r="B62" s="636" t="s">
        <v>1522</v>
      </c>
      <c r="C62" s="637"/>
      <c r="D62" s="638"/>
      <c r="E62" s="111">
        <v>610</v>
      </c>
      <c r="F62" s="111"/>
      <c r="G62" s="740" t="s">
        <v>1511</v>
      </c>
      <c r="H62" s="741"/>
      <c r="I62" s="741"/>
      <c r="J62" s="741"/>
      <c r="K62" s="741"/>
      <c r="L62" s="741"/>
      <c r="M62" s="742"/>
      <c r="N62" s="21"/>
      <c r="O62" s="680"/>
      <c r="P62" s="636" t="s">
        <v>1632</v>
      </c>
      <c r="Q62" s="637"/>
      <c r="R62" s="638"/>
      <c r="S62" s="111">
        <v>660</v>
      </c>
      <c r="T62" s="111"/>
      <c r="U62" s="740" t="s">
        <v>1624</v>
      </c>
      <c r="V62" s="741"/>
      <c r="W62" s="741"/>
      <c r="X62" s="741"/>
      <c r="Y62" s="741"/>
      <c r="Z62" s="741"/>
      <c r="AA62" s="742"/>
    </row>
    <row r="63" spans="1:27" ht="12.75" customHeight="1">
      <c r="A63" s="680"/>
      <c r="B63" s="636" t="s">
        <v>1523</v>
      </c>
      <c r="C63" s="637"/>
      <c r="D63" s="638"/>
      <c r="E63" s="111">
        <v>470</v>
      </c>
      <c r="F63" s="111"/>
      <c r="G63" s="740" t="s">
        <v>1512</v>
      </c>
      <c r="H63" s="741"/>
      <c r="I63" s="741"/>
      <c r="J63" s="741"/>
      <c r="K63" s="741"/>
      <c r="L63" s="741"/>
      <c r="M63" s="742"/>
      <c r="O63" s="680"/>
      <c r="P63" s="633" t="s">
        <v>1633</v>
      </c>
      <c r="Q63" s="634"/>
      <c r="R63" s="635"/>
      <c r="S63" s="111">
        <v>910</v>
      </c>
      <c r="T63" s="111"/>
      <c r="U63" s="737" t="s">
        <v>1625</v>
      </c>
      <c r="V63" s="738"/>
      <c r="W63" s="738"/>
      <c r="X63" s="738"/>
      <c r="Y63" s="738"/>
      <c r="Z63" s="738"/>
      <c r="AA63" s="739"/>
    </row>
    <row r="64" spans="1:27" ht="12.75" customHeight="1">
      <c r="A64" s="680"/>
      <c r="B64" s="636" t="s">
        <v>1524</v>
      </c>
      <c r="C64" s="637"/>
      <c r="D64" s="638"/>
      <c r="E64" s="111">
        <v>510</v>
      </c>
      <c r="F64" s="111"/>
      <c r="G64" s="740" t="s">
        <v>1513</v>
      </c>
      <c r="H64" s="741"/>
      <c r="I64" s="741"/>
      <c r="J64" s="741"/>
      <c r="K64" s="741"/>
      <c r="L64" s="741"/>
      <c r="M64" s="742"/>
      <c r="O64" s="681"/>
      <c r="P64" s="651" t="s">
        <v>10</v>
      </c>
      <c r="Q64" s="478"/>
      <c r="R64" s="705"/>
      <c r="S64" s="116">
        <f>SUM(S56:S63)</f>
        <v>5590</v>
      </c>
      <c r="T64" s="116">
        <f>SUM(T56:T63)</f>
        <v>0</v>
      </c>
      <c r="U64" s="627"/>
      <c r="V64" s="628"/>
      <c r="W64" s="628"/>
      <c r="X64" s="628"/>
      <c r="Y64" s="628"/>
      <c r="Z64" s="628"/>
      <c r="AA64" s="629"/>
    </row>
    <row r="65" spans="1:27" ht="12.75" customHeight="1">
      <c r="A65" s="680"/>
      <c r="B65" s="633" t="s">
        <v>1525</v>
      </c>
      <c r="C65" s="634"/>
      <c r="D65" s="635"/>
      <c r="E65" s="111">
        <v>530</v>
      </c>
      <c r="F65" s="111"/>
      <c r="G65" s="737" t="s">
        <v>1514</v>
      </c>
      <c r="H65" s="738"/>
      <c r="I65" s="738"/>
      <c r="J65" s="738"/>
      <c r="K65" s="738"/>
      <c r="L65" s="738"/>
      <c r="M65" s="739"/>
      <c r="O65" s="44"/>
      <c r="P65" s="44"/>
      <c r="Q65" s="44"/>
      <c r="R65" s="44"/>
      <c r="S65" s="44"/>
      <c r="T65" s="54"/>
      <c r="U65" s="44"/>
      <c r="V65" s="44"/>
      <c r="W65" s="44"/>
      <c r="X65" s="44"/>
      <c r="Y65" s="44"/>
      <c r="Z65" s="44"/>
      <c r="AA65" s="44"/>
    </row>
    <row r="66" spans="1:27" ht="12.75" customHeight="1">
      <c r="A66" s="681"/>
      <c r="B66" s="800" t="s">
        <v>9</v>
      </c>
      <c r="C66" s="800"/>
      <c r="D66" s="801"/>
      <c r="E66" s="116">
        <f>SUM(E55:E65)</f>
        <v>5240</v>
      </c>
      <c r="F66" s="116">
        <f>SUM(F55:F65)</f>
        <v>0</v>
      </c>
      <c r="G66" s="642"/>
      <c r="H66" s="643"/>
      <c r="I66" s="643"/>
      <c r="J66" s="643"/>
      <c r="K66" s="643"/>
      <c r="L66" s="643"/>
      <c r="M66" s="644"/>
      <c r="O66" s="712" t="s">
        <v>1417</v>
      </c>
      <c r="P66" s="713"/>
      <c r="Q66" s="713"/>
      <c r="R66" s="714"/>
      <c r="S66" s="126">
        <f>SUM(S64,S55,S44,S30,S19,E13,E22,E37,E45,E54,E66)</f>
        <v>51910</v>
      </c>
      <c r="T66" s="126">
        <f>SUM(T64,T55,T44,T30,T19,F13,F22,F37,F45,F54,F66)</f>
        <v>0</v>
      </c>
      <c r="U66" s="28"/>
      <c r="V66" s="28"/>
      <c r="W66" s="28"/>
      <c r="X66" s="28"/>
      <c r="Y66" s="28"/>
      <c r="Z66" s="28"/>
      <c r="AA66" s="28"/>
    </row>
    <row r="67" spans="1:27" ht="12.75" customHeight="1">
      <c r="A67" s="49"/>
      <c r="E67" s="52"/>
      <c r="F67" s="52"/>
      <c r="G67" s="33"/>
      <c r="H67" s="33"/>
      <c r="I67" s="33"/>
      <c r="J67" s="33"/>
      <c r="K67" s="33"/>
      <c r="L67" s="33"/>
      <c r="M67" s="33"/>
      <c r="O67" s="71"/>
      <c r="P67" s="71"/>
      <c r="Q67" s="71"/>
      <c r="R67" s="71"/>
      <c r="S67" s="47"/>
      <c r="T67" s="47"/>
      <c r="U67" s="28"/>
      <c r="V67" s="28"/>
      <c r="W67" s="28"/>
      <c r="X67" s="28"/>
      <c r="Y67" s="28"/>
      <c r="Z67" s="28"/>
      <c r="AA67" s="28"/>
    </row>
    <row r="68" spans="1:27" ht="12.75" customHeight="1">
      <c r="A68" s="678" t="s">
        <v>28</v>
      </c>
      <c r="B68" s="678"/>
      <c r="C68" s="678"/>
      <c r="D68" s="678"/>
      <c r="E68" s="678"/>
      <c r="F68" s="678"/>
      <c r="G68" s="678"/>
      <c r="H68" s="678"/>
      <c r="I68" s="678"/>
      <c r="J68" s="678"/>
      <c r="K68" s="678"/>
      <c r="L68" s="678"/>
      <c r="M68" s="678"/>
      <c r="N68" s="678"/>
      <c r="O68" s="678"/>
      <c r="P68" s="678"/>
      <c r="Q68" s="678"/>
      <c r="R68" s="678"/>
      <c r="S68" s="678"/>
      <c r="T68" s="678"/>
      <c r="U68" s="678"/>
      <c r="V68" s="678"/>
      <c r="W68" s="678"/>
      <c r="X68" s="678"/>
      <c r="Y68" s="678"/>
      <c r="Z68" s="678"/>
      <c r="AA68" s="678"/>
    </row>
    <row r="69" spans="1:27" ht="12.75" customHeight="1">
      <c r="A69" s="49"/>
      <c r="E69" s="52"/>
      <c r="F69" s="52"/>
      <c r="G69" s="33"/>
      <c r="H69" s="33"/>
      <c r="I69" s="33"/>
      <c r="J69" s="33"/>
      <c r="K69" s="33"/>
      <c r="L69" s="33"/>
      <c r="M69" s="33"/>
      <c r="O69" s="71"/>
      <c r="P69" s="71"/>
      <c r="Q69" s="71"/>
      <c r="R69" s="71"/>
      <c r="S69" s="47"/>
      <c r="T69" s="47"/>
      <c r="U69" s="28"/>
      <c r="V69" s="28"/>
      <c r="W69" s="28"/>
      <c r="X69" s="28"/>
      <c r="Y69" s="28"/>
      <c r="Z69" s="28"/>
      <c r="AA69" s="28"/>
    </row>
    <row r="70" spans="1:27" ht="15" customHeight="1"/>
    <row r="88" spans="15:27" ht="12"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</sheetData>
  <mergeCells count="271">
    <mergeCell ref="U2:AA2"/>
    <mergeCell ref="A1:C1"/>
    <mergeCell ref="D1:X1"/>
    <mergeCell ref="D3:S3"/>
    <mergeCell ref="U3:Z3"/>
    <mergeCell ref="P5:R5"/>
    <mergeCell ref="A3:C3"/>
    <mergeCell ref="Y1:AA1"/>
    <mergeCell ref="A2:C2"/>
    <mergeCell ref="D2:E2"/>
    <mergeCell ref="F2:G2"/>
    <mergeCell ref="J2:M2"/>
    <mergeCell ref="P2:Q2"/>
    <mergeCell ref="X4:Z4"/>
    <mergeCell ref="U4:V4"/>
    <mergeCell ref="U5:AA5"/>
    <mergeCell ref="G5:M5"/>
    <mergeCell ref="B5:D5"/>
    <mergeCell ref="G31:M31"/>
    <mergeCell ref="B26:D26"/>
    <mergeCell ref="G16:M16"/>
    <mergeCell ref="B6:D6"/>
    <mergeCell ref="B7:D7"/>
    <mergeCell ref="G9:M9"/>
    <mergeCell ref="G10:M10"/>
    <mergeCell ref="G11:M11"/>
    <mergeCell ref="G12:M12"/>
    <mergeCell ref="B25:D25"/>
    <mergeCell ref="G29:M29"/>
    <mergeCell ref="G28:M28"/>
    <mergeCell ref="G27:M27"/>
    <mergeCell ref="G25:M25"/>
    <mergeCell ref="G26:M26"/>
    <mergeCell ref="O6:O19"/>
    <mergeCell ref="G19:M19"/>
    <mergeCell ref="G17:M17"/>
    <mergeCell ref="G18:M18"/>
    <mergeCell ref="P17:R17"/>
    <mergeCell ref="P16:R16"/>
    <mergeCell ref="G6:M6"/>
    <mergeCell ref="P6:R6"/>
    <mergeCell ref="P7:R7"/>
    <mergeCell ref="P13:R13"/>
    <mergeCell ref="G13:M13"/>
    <mergeCell ref="P12:R12"/>
    <mergeCell ref="P11:R11"/>
    <mergeCell ref="G15:M15"/>
    <mergeCell ref="G14:M14"/>
    <mergeCell ref="G7:M7"/>
    <mergeCell ref="G8:M8"/>
    <mergeCell ref="P15:R15"/>
    <mergeCell ref="O31:O44"/>
    <mergeCell ref="P41:R41"/>
    <mergeCell ref="P42:R42"/>
    <mergeCell ref="G37:M37"/>
    <mergeCell ref="B31:D31"/>
    <mergeCell ref="G34:M34"/>
    <mergeCell ref="G41:M41"/>
    <mergeCell ref="G43:M43"/>
    <mergeCell ref="P14:R14"/>
    <mergeCell ref="G24:M24"/>
    <mergeCell ref="P22:R22"/>
    <mergeCell ref="G30:M30"/>
    <mergeCell ref="G21:M21"/>
    <mergeCell ref="G23:M23"/>
    <mergeCell ref="G22:M22"/>
    <mergeCell ref="G20:M20"/>
    <mergeCell ref="B27:D27"/>
    <mergeCell ref="B28:D28"/>
    <mergeCell ref="B29:D29"/>
    <mergeCell ref="G35:M35"/>
    <mergeCell ref="G36:M36"/>
    <mergeCell ref="G39:M39"/>
    <mergeCell ref="G40:M40"/>
    <mergeCell ref="G42:M42"/>
    <mergeCell ref="G66:M66"/>
    <mergeCell ref="P55:R55"/>
    <mergeCell ref="P58:R58"/>
    <mergeCell ref="P59:R59"/>
    <mergeCell ref="B52:D52"/>
    <mergeCell ref="G45:M45"/>
    <mergeCell ref="B48:D48"/>
    <mergeCell ref="B49:D49"/>
    <mergeCell ref="B53:D53"/>
    <mergeCell ref="B47:D47"/>
    <mergeCell ref="P46:R46"/>
    <mergeCell ref="P47:R47"/>
    <mergeCell ref="O45:O55"/>
    <mergeCell ref="P53:R53"/>
    <mergeCell ref="P54:R54"/>
    <mergeCell ref="G61:M61"/>
    <mergeCell ref="G47:M47"/>
    <mergeCell ref="G48:M48"/>
    <mergeCell ref="G49:M49"/>
    <mergeCell ref="G50:M50"/>
    <mergeCell ref="G51:M51"/>
    <mergeCell ref="G52:M52"/>
    <mergeCell ref="G53:M53"/>
    <mergeCell ref="G58:M58"/>
    <mergeCell ref="B54:D54"/>
    <mergeCell ref="G54:M54"/>
    <mergeCell ref="B42:D42"/>
    <mergeCell ref="B41:D41"/>
    <mergeCell ref="B33:D33"/>
    <mergeCell ref="B34:D34"/>
    <mergeCell ref="B35:D35"/>
    <mergeCell ref="G32:M32"/>
    <mergeCell ref="G33:M33"/>
    <mergeCell ref="B44:D44"/>
    <mergeCell ref="G44:M44"/>
    <mergeCell ref="B40:D40"/>
    <mergeCell ref="B36:D36"/>
    <mergeCell ref="B32:D32"/>
    <mergeCell ref="G38:M38"/>
    <mergeCell ref="B38:D38"/>
    <mergeCell ref="B39:D39"/>
    <mergeCell ref="B37:D37"/>
    <mergeCell ref="B43:D43"/>
    <mergeCell ref="O20:O30"/>
    <mergeCell ref="U64:AA64"/>
    <mergeCell ref="P64:R64"/>
    <mergeCell ref="G46:M46"/>
    <mergeCell ref="B8:D8"/>
    <mergeCell ref="B9:D9"/>
    <mergeCell ref="B10:D10"/>
    <mergeCell ref="B46:D46"/>
    <mergeCell ref="B50:D50"/>
    <mergeCell ref="B51:D51"/>
    <mergeCell ref="B13:D13"/>
    <mergeCell ref="B14:D14"/>
    <mergeCell ref="B19:D19"/>
    <mergeCell ref="B30:D30"/>
    <mergeCell ref="B45:D45"/>
    <mergeCell ref="B16:D16"/>
    <mergeCell ref="B17:D17"/>
    <mergeCell ref="B18:D18"/>
    <mergeCell ref="B15:D15"/>
    <mergeCell ref="B24:D24"/>
    <mergeCell ref="B22:D22"/>
    <mergeCell ref="B23:D23"/>
    <mergeCell ref="B20:D20"/>
    <mergeCell ref="B21:D21"/>
    <mergeCell ref="A68:AA68"/>
    <mergeCell ref="B66:D66"/>
    <mergeCell ref="B64:D64"/>
    <mergeCell ref="B65:D65"/>
    <mergeCell ref="B55:D55"/>
    <mergeCell ref="B57:D57"/>
    <mergeCell ref="B58:D58"/>
    <mergeCell ref="B59:D59"/>
    <mergeCell ref="B56:D56"/>
    <mergeCell ref="G55:M55"/>
    <mergeCell ref="G56:M56"/>
    <mergeCell ref="G57:M57"/>
    <mergeCell ref="U62:AA62"/>
    <mergeCell ref="U63:AA63"/>
    <mergeCell ref="P60:R60"/>
    <mergeCell ref="U59:AA59"/>
    <mergeCell ref="U60:AA60"/>
    <mergeCell ref="U58:AA58"/>
    <mergeCell ref="U55:AA55"/>
    <mergeCell ref="U56:AA56"/>
    <mergeCell ref="G60:M60"/>
    <mergeCell ref="B60:D60"/>
    <mergeCell ref="O66:R66"/>
    <mergeCell ref="G59:M59"/>
    <mergeCell ref="U17:AA17"/>
    <mergeCell ref="U18:AA18"/>
    <mergeCell ref="P20:R20"/>
    <mergeCell ref="P21:R21"/>
    <mergeCell ref="P18:R18"/>
    <mergeCell ref="U19:AA19"/>
    <mergeCell ref="U20:AA20"/>
    <mergeCell ref="U21:AA21"/>
    <mergeCell ref="U6:AA6"/>
    <mergeCell ref="U7:AA7"/>
    <mergeCell ref="U8:AA8"/>
    <mergeCell ref="U9:AA9"/>
    <mergeCell ref="U10:AA10"/>
    <mergeCell ref="U11:AA11"/>
    <mergeCell ref="U14:AA14"/>
    <mergeCell ref="U15:AA15"/>
    <mergeCell ref="U16:AA16"/>
    <mergeCell ref="U12:AA12"/>
    <mergeCell ref="U13:AA13"/>
    <mergeCell ref="P19:R19"/>
    <mergeCell ref="P9:R9"/>
    <mergeCell ref="P10:R10"/>
    <mergeCell ref="U22:AA22"/>
    <mergeCell ref="U23:AA23"/>
    <mergeCell ref="U24:AA24"/>
    <mergeCell ref="U25:AA25"/>
    <mergeCell ref="U26:AA26"/>
    <mergeCell ref="U27:AA27"/>
    <mergeCell ref="P24:R24"/>
    <mergeCell ref="P25:R25"/>
    <mergeCell ref="P26:R26"/>
    <mergeCell ref="P27:R27"/>
    <mergeCell ref="P23:R23"/>
    <mergeCell ref="U33:AA33"/>
    <mergeCell ref="U34:AA34"/>
    <mergeCell ref="U35:AA35"/>
    <mergeCell ref="U36:AA36"/>
    <mergeCell ref="U37:AA37"/>
    <mergeCell ref="U28:AA28"/>
    <mergeCell ref="U29:AA29"/>
    <mergeCell ref="P31:R31"/>
    <mergeCell ref="P32:R32"/>
    <mergeCell ref="U31:AA31"/>
    <mergeCell ref="U32:AA32"/>
    <mergeCell ref="P30:R30"/>
    <mergeCell ref="U30:AA30"/>
    <mergeCell ref="P35:R35"/>
    <mergeCell ref="P36:R36"/>
    <mergeCell ref="P37:R37"/>
    <mergeCell ref="P28:R28"/>
    <mergeCell ref="P29:R29"/>
    <mergeCell ref="P33:R33"/>
    <mergeCell ref="P34:R34"/>
    <mergeCell ref="U38:AA38"/>
    <mergeCell ref="U39:AA39"/>
    <mergeCell ref="U40:AA40"/>
    <mergeCell ref="U41:AA41"/>
    <mergeCell ref="P49:R49"/>
    <mergeCell ref="P45:R45"/>
    <mergeCell ref="P44:R44"/>
    <mergeCell ref="P43:R43"/>
    <mergeCell ref="U48:AA48"/>
    <mergeCell ref="U44:AA44"/>
    <mergeCell ref="U46:AA46"/>
    <mergeCell ref="U47:AA47"/>
    <mergeCell ref="P39:R39"/>
    <mergeCell ref="P40:R40"/>
    <mergeCell ref="P38:R38"/>
    <mergeCell ref="P63:R63"/>
    <mergeCell ref="A6:A13"/>
    <mergeCell ref="A14:A22"/>
    <mergeCell ref="A23:A37"/>
    <mergeCell ref="A38:A45"/>
    <mergeCell ref="A46:A54"/>
    <mergeCell ref="A55:A66"/>
    <mergeCell ref="P48:R48"/>
    <mergeCell ref="P56:R56"/>
    <mergeCell ref="P57:R57"/>
    <mergeCell ref="P51:R51"/>
    <mergeCell ref="O56:O64"/>
    <mergeCell ref="P50:R50"/>
    <mergeCell ref="G62:M62"/>
    <mergeCell ref="G63:M63"/>
    <mergeCell ref="G64:M64"/>
    <mergeCell ref="P8:R8"/>
    <mergeCell ref="P52:R52"/>
    <mergeCell ref="B61:D61"/>
    <mergeCell ref="B62:D62"/>
    <mergeCell ref="B63:D63"/>
    <mergeCell ref="G65:M65"/>
    <mergeCell ref="B11:D11"/>
    <mergeCell ref="B12:D12"/>
    <mergeCell ref="U53:AA53"/>
    <mergeCell ref="U54:AA54"/>
    <mergeCell ref="U57:AA57"/>
    <mergeCell ref="U42:AA42"/>
    <mergeCell ref="U45:AA45"/>
    <mergeCell ref="U43:AA43"/>
    <mergeCell ref="U61:AA61"/>
    <mergeCell ref="P61:R61"/>
    <mergeCell ref="P62:R62"/>
    <mergeCell ref="U49:AA49"/>
    <mergeCell ref="U50:AA50"/>
    <mergeCell ref="U51:AA51"/>
    <mergeCell ref="U52:AA52"/>
  </mergeCells>
  <phoneticPr fontId="23"/>
  <pageMargins left="0.43307086614173229" right="0.15748031496062992" top="0.39370078740157483" bottom="0.15748031496062992" header="0.19685039370078741" footer="0.15748031496062992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93"/>
  <sheetViews>
    <sheetView showZeros="0" workbookViewId="0">
      <selection activeCell="D3" sqref="D3:R3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60" width="3.125" style="7" customWidth="1"/>
    <col min="61" max="16384" width="9" style="7"/>
  </cols>
  <sheetData>
    <row r="1" spans="1:25" s="1" customFormat="1" ht="18.75" customHeight="1">
      <c r="A1" s="444" t="s">
        <v>1930</v>
      </c>
      <c r="B1" s="445"/>
      <c r="C1" s="445"/>
      <c r="D1" s="849" t="s">
        <v>1833</v>
      </c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659" t="str">
        <f>集計表!AC1</f>
        <v>2020/1</v>
      </c>
      <c r="X1" s="659"/>
      <c r="Y1" s="660"/>
    </row>
    <row r="2" spans="1:25" ht="18.75" customHeight="1">
      <c r="A2" s="424" t="s">
        <v>56</v>
      </c>
      <c r="B2" s="446"/>
      <c r="C2" s="425"/>
      <c r="D2" s="455">
        <v>2020</v>
      </c>
      <c r="E2" s="455"/>
      <c r="F2" s="661">
        <f>集計表!F2</f>
        <v>43859</v>
      </c>
      <c r="G2" s="661"/>
      <c r="H2" s="2" t="s">
        <v>1815</v>
      </c>
      <c r="I2" s="2" t="s">
        <v>2158</v>
      </c>
      <c r="J2" s="662">
        <f>集計表!L2</f>
        <v>43861</v>
      </c>
      <c r="K2" s="733"/>
      <c r="L2" s="733"/>
      <c r="M2" s="3" t="s">
        <v>57</v>
      </c>
      <c r="N2" s="4" t="s">
        <v>2159</v>
      </c>
      <c r="O2" s="668">
        <f>集計表!R2</f>
        <v>43862</v>
      </c>
      <c r="P2" s="668"/>
      <c r="Q2" s="168" t="s">
        <v>2160</v>
      </c>
      <c r="R2" s="165" t="s">
        <v>2161</v>
      </c>
      <c r="S2" s="134" t="s">
        <v>2162</v>
      </c>
      <c r="T2" s="837">
        <f>申込書!C9</f>
        <v>0</v>
      </c>
      <c r="U2" s="838"/>
      <c r="V2" s="838"/>
      <c r="W2" s="838"/>
      <c r="X2" s="838"/>
      <c r="Y2" s="839"/>
    </row>
    <row r="3" spans="1:25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6"/>
      <c r="S3" s="134" t="s">
        <v>59</v>
      </c>
      <c r="T3" s="657">
        <f>集計表!N134</f>
        <v>0</v>
      </c>
      <c r="U3" s="657"/>
      <c r="V3" s="657"/>
      <c r="W3" s="657"/>
      <c r="X3" s="657"/>
      <c r="Y3" s="8" t="s">
        <v>60</v>
      </c>
    </row>
    <row r="4" spans="1:25" ht="18.75" customHeight="1">
      <c r="A4" s="7" t="s">
        <v>2369</v>
      </c>
      <c r="T4" s="628" t="s">
        <v>6</v>
      </c>
      <c r="U4" s="628"/>
      <c r="V4" s="22" t="s">
        <v>2163</v>
      </c>
      <c r="W4" s="734">
        <f>S51</f>
        <v>0</v>
      </c>
      <c r="X4" s="628"/>
      <c r="Y4" s="7" t="s">
        <v>2164</v>
      </c>
    </row>
    <row r="5" spans="1:25" ht="12.75" customHeight="1">
      <c r="A5" s="23"/>
      <c r="B5" s="655" t="s">
        <v>2165</v>
      </c>
      <c r="C5" s="653"/>
      <c r="D5" s="653"/>
      <c r="E5" s="124" t="s">
        <v>7</v>
      </c>
      <c r="F5" s="115" t="s">
        <v>8</v>
      </c>
      <c r="G5" s="653" t="s">
        <v>2166</v>
      </c>
      <c r="H5" s="653"/>
      <c r="I5" s="653"/>
      <c r="J5" s="653"/>
      <c r="K5" s="653"/>
      <c r="L5" s="654"/>
      <c r="N5" s="24"/>
      <c r="O5" s="655" t="s">
        <v>2167</v>
      </c>
      <c r="P5" s="653"/>
      <c r="Q5" s="653"/>
      <c r="R5" s="124" t="s">
        <v>7</v>
      </c>
      <c r="S5" s="115" t="s">
        <v>8</v>
      </c>
      <c r="T5" s="653" t="s">
        <v>2166</v>
      </c>
      <c r="U5" s="653"/>
      <c r="V5" s="653"/>
      <c r="W5" s="653"/>
      <c r="X5" s="653"/>
      <c r="Y5" s="654"/>
    </row>
    <row r="6" spans="1:25" ht="12.75" customHeight="1">
      <c r="A6" s="682" t="s">
        <v>2079</v>
      </c>
      <c r="B6" s="749" t="s">
        <v>2256</v>
      </c>
      <c r="C6" s="750"/>
      <c r="D6" s="751"/>
      <c r="E6" s="135">
        <v>240</v>
      </c>
      <c r="F6" s="111"/>
      <c r="G6" s="746" t="s">
        <v>1932</v>
      </c>
      <c r="H6" s="747"/>
      <c r="I6" s="747"/>
      <c r="J6" s="747"/>
      <c r="K6" s="747"/>
      <c r="L6" s="748"/>
      <c r="N6" s="683" t="s">
        <v>2029</v>
      </c>
      <c r="O6" s="706" t="s">
        <v>2257</v>
      </c>
      <c r="P6" s="707"/>
      <c r="Q6" s="708"/>
      <c r="R6" s="136">
        <v>430</v>
      </c>
      <c r="S6" s="111"/>
      <c r="T6" s="709" t="s">
        <v>2030</v>
      </c>
      <c r="U6" s="710"/>
      <c r="V6" s="710"/>
      <c r="W6" s="710"/>
      <c r="X6" s="710"/>
      <c r="Y6" s="711"/>
    </row>
    <row r="7" spans="1:25" ht="12.75" customHeight="1">
      <c r="A7" s="683"/>
      <c r="B7" s="688" t="s">
        <v>2258</v>
      </c>
      <c r="C7" s="331"/>
      <c r="D7" s="332"/>
      <c r="E7" s="140">
        <v>320</v>
      </c>
      <c r="F7" s="111"/>
      <c r="G7" s="685" t="s">
        <v>1935</v>
      </c>
      <c r="H7" s="686"/>
      <c r="I7" s="686"/>
      <c r="J7" s="686"/>
      <c r="K7" s="686"/>
      <c r="L7" s="687"/>
      <c r="N7" s="683"/>
      <c r="O7" s="688" t="s">
        <v>2259</v>
      </c>
      <c r="P7" s="331"/>
      <c r="Q7" s="332"/>
      <c r="R7" s="140">
        <v>210</v>
      </c>
      <c r="S7" s="111"/>
      <c r="T7" s="685" t="s">
        <v>2032</v>
      </c>
      <c r="U7" s="686"/>
      <c r="V7" s="686"/>
      <c r="W7" s="686"/>
      <c r="X7" s="686"/>
      <c r="Y7" s="687"/>
    </row>
    <row r="8" spans="1:25" ht="12.75" customHeight="1">
      <c r="A8" s="683"/>
      <c r="B8" s="688" t="s">
        <v>2260</v>
      </c>
      <c r="C8" s="331"/>
      <c r="D8" s="332"/>
      <c r="E8" s="140">
        <v>410</v>
      </c>
      <c r="F8" s="111"/>
      <c r="G8" s="685" t="s">
        <v>1937</v>
      </c>
      <c r="H8" s="686"/>
      <c r="I8" s="686"/>
      <c r="J8" s="686"/>
      <c r="K8" s="686"/>
      <c r="L8" s="687"/>
      <c r="N8" s="683"/>
      <c r="O8" s="688" t="s">
        <v>2261</v>
      </c>
      <c r="P8" s="331"/>
      <c r="Q8" s="332"/>
      <c r="R8" s="140">
        <v>450</v>
      </c>
      <c r="S8" s="111"/>
      <c r="T8" s="685" t="s">
        <v>2034</v>
      </c>
      <c r="U8" s="686"/>
      <c r="V8" s="686"/>
      <c r="W8" s="686"/>
      <c r="X8" s="686"/>
      <c r="Y8" s="687"/>
    </row>
    <row r="9" spans="1:25" ht="12.75" customHeight="1">
      <c r="A9" s="683"/>
      <c r="B9" s="688" t="s">
        <v>2262</v>
      </c>
      <c r="C9" s="331"/>
      <c r="D9" s="332"/>
      <c r="E9" s="140">
        <v>500</v>
      </c>
      <c r="F9" s="111"/>
      <c r="G9" s="685" t="s">
        <v>1939</v>
      </c>
      <c r="H9" s="686"/>
      <c r="I9" s="686"/>
      <c r="J9" s="686"/>
      <c r="K9" s="686"/>
      <c r="L9" s="687"/>
      <c r="N9" s="683"/>
      <c r="O9" s="688" t="s">
        <v>2263</v>
      </c>
      <c r="P9" s="331"/>
      <c r="Q9" s="332"/>
      <c r="R9" s="140">
        <v>300</v>
      </c>
      <c r="S9" s="111"/>
      <c r="T9" s="685" t="s">
        <v>2036</v>
      </c>
      <c r="U9" s="686"/>
      <c r="V9" s="686"/>
      <c r="W9" s="686"/>
      <c r="X9" s="686"/>
      <c r="Y9" s="687"/>
    </row>
    <row r="10" spans="1:25" ht="12.75" customHeight="1">
      <c r="A10" s="683"/>
      <c r="B10" s="688" t="s">
        <v>2264</v>
      </c>
      <c r="C10" s="331"/>
      <c r="D10" s="332"/>
      <c r="E10" s="140">
        <v>490</v>
      </c>
      <c r="F10" s="111"/>
      <c r="G10" s="685" t="s">
        <v>1941</v>
      </c>
      <c r="H10" s="686"/>
      <c r="I10" s="686"/>
      <c r="J10" s="686"/>
      <c r="K10" s="686"/>
      <c r="L10" s="687"/>
      <c r="N10" s="683"/>
      <c r="O10" s="688" t="s">
        <v>2265</v>
      </c>
      <c r="P10" s="331"/>
      <c r="Q10" s="332"/>
      <c r="R10" s="140">
        <v>370</v>
      </c>
      <c r="S10" s="111"/>
      <c r="T10" s="685" t="s">
        <v>2038</v>
      </c>
      <c r="U10" s="686"/>
      <c r="V10" s="686"/>
      <c r="W10" s="686"/>
      <c r="X10" s="686"/>
      <c r="Y10" s="687"/>
    </row>
    <row r="11" spans="1:25" ht="12.75" customHeight="1">
      <c r="A11" s="683"/>
      <c r="B11" s="688" t="s">
        <v>2266</v>
      </c>
      <c r="C11" s="331"/>
      <c r="D11" s="332"/>
      <c r="E11" s="140">
        <v>450</v>
      </c>
      <c r="F11" s="111"/>
      <c r="G11" s="685" t="s">
        <v>1943</v>
      </c>
      <c r="H11" s="686"/>
      <c r="I11" s="686"/>
      <c r="J11" s="686"/>
      <c r="K11" s="686"/>
      <c r="L11" s="687"/>
      <c r="N11" s="683"/>
      <c r="O11" s="825" t="s">
        <v>2267</v>
      </c>
      <c r="P11" s="826"/>
      <c r="Q11" s="827"/>
      <c r="R11" s="147">
        <v>430</v>
      </c>
      <c r="S11" s="111"/>
      <c r="T11" s="828" t="s">
        <v>2040</v>
      </c>
      <c r="U11" s="829"/>
      <c r="V11" s="829"/>
      <c r="W11" s="829"/>
      <c r="X11" s="829"/>
      <c r="Y11" s="830"/>
    </row>
    <row r="12" spans="1:25" ht="12.75" customHeight="1">
      <c r="A12" s="683"/>
      <c r="B12" s="688" t="s">
        <v>2268</v>
      </c>
      <c r="C12" s="331"/>
      <c r="D12" s="332"/>
      <c r="E12" s="140">
        <v>220</v>
      </c>
      <c r="F12" s="111"/>
      <c r="G12" s="685" t="s">
        <v>1945</v>
      </c>
      <c r="H12" s="686"/>
      <c r="I12" s="686"/>
      <c r="J12" s="686"/>
      <c r="K12" s="686"/>
      <c r="L12" s="687"/>
      <c r="N12" s="683"/>
      <c r="O12" s="822" t="s">
        <v>2269</v>
      </c>
      <c r="P12" s="823"/>
      <c r="Q12" s="824"/>
      <c r="R12" s="140">
        <v>390</v>
      </c>
      <c r="S12" s="111"/>
      <c r="T12" s="685" t="s">
        <v>2041</v>
      </c>
      <c r="U12" s="686"/>
      <c r="V12" s="686"/>
      <c r="W12" s="686"/>
      <c r="X12" s="686"/>
      <c r="Y12" s="687"/>
    </row>
    <row r="13" spans="1:25" ht="12.75" customHeight="1">
      <c r="A13" s="683"/>
      <c r="B13" s="825" t="s">
        <v>2270</v>
      </c>
      <c r="C13" s="826"/>
      <c r="D13" s="827"/>
      <c r="E13" s="148">
        <v>250</v>
      </c>
      <c r="F13" s="111"/>
      <c r="G13" s="828" t="s">
        <v>1947</v>
      </c>
      <c r="H13" s="829"/>
      <c r="I13" s="829"/>
      <c r="J13" s="829"/>
      <c r="K13" s="829"/>
      <c r="L13" s="830"/>
      <c r="N13" s="683"/>
      <c r="O13" s="706" t="s">
        <v>2271</v>
      </c>
      <c r="P13" s="707"/>
      <c r="Q13" s="708"/>
      <c r="R13" s="136">
        <v>200</v>
      </c>
      <c r="S13" s="111"/>
      <c r="T13" s="709" t="s">
        <v>2044</v>
      </c>
      <c r="U13" s="710"/>
      <c r="V13" s="710"/>
      <c r="W13" s="710"/>
      <c r="X13" s="710"/>
      <c r="Y13" s="711"/>
    </row>
    <row r="14" spans="1:25" ht="12.75" customHeight="1">
      <c r="A14" s="683"/>
      <c r="B14" s="822" t="s">
        <v>2272</v>
      </c>
      <c r="C14" s="823"/>
      <c r="D14" s="840"/>
      <c r="E14" s="140">
        <v>270</v>
      </c>
      <c r="F14" s="111"/>
      <c r="G14" s="685" t="s">
        <v>1949</v>
      </c>
      <c r="H14" s="686"/>
      <c r="I14" s="686"/>
      <c r="J14" s="686"/>
      <c r="K14" s="686"/>
      <c r="L14" s="687"/>
      <c r="N14" s="683"/>
      <c r="O14" s="688" t="s">
        <v>2273</v>
      </c>
      <c r="P14" s="331"/>
      <c r="Q14" s="332"/>
      <c r="R14" s="140">
        <v>250</v>
      </c>
      <c r="S14" s="111"/>
      <c r="T14" s="685" t="s">
        <v>2046</v>
      </c>
      <c r="U14" s="686"/>
      <c r="V14" s="686"/>
      <c r="W14" s="686"/>
      <c r="X14" s="686"/>
      <c r="Y14" s="687"/>
    </row>
    <row r="15" spans="1:25" ht="12.75" customHeight="1">
      <c r="A15" s="683"/>
      <c r="B15" s="841" t="s">
        <v>2274</v>
      </c>
      <c r="C15" s="842"/>
      <c r="D15" s="843"/>
      <c r="E15" s="149">
        <v>360</v>
      </c>
      <c r="F15" s="111"/>
      <c r="G15" s="844" t="s">
        <v>1951</v>
      </c>
      <c r="H15" s="845"/>
      <c r="I15" s="845"/>
      <c r="J15" s="845"/>
      <c r="K15" s="845"/>
      <c r="L15" s="846"/>
      <c r="N15" s="683"/>
      <c r="O15" s="688" t="s">
        <v>2275</v>
      </c>
      <c r="P15" s="331"/>
      <c r="Q15" s="332"/>
      <c r="R15" s="140">
        <v>300</v>
      </c>
      <c r="S15" s="111"/>
      <c r="T15" s="685" t="s">
        <v>2048</v>
      </c>
      <c r="U15" s="686"/>
      <c r="V15" s="686"/>
      <c r="W15" s="686"/>
      <c r="X15" s="686"/>
      <c r="Y15" s="687"/>
    </row>
    <row r="16" spans="1:25" ht="12.75" customHeight="1">
      <c r="A16" s="683"/>
      <c r="B16" s="831" t="s">
        <v>1850</v>
      </c>
      <c r="C16" s="832"/>
      <c r="D16" s="833"/>
      <c r="E16" s="116">
        <f>SUM(E6:E15)</f>
        <v>3510</v>
      </c>
      <c r="F16" s="116">
        <f>SUM(F6:F15)</f>
        <v>0</v>
      </c>
      <c r="G16" s="642"/>
      <c r="H16" s="643"/>
      <c r="I16" s="643"/>
      <c r="J16" s="643"/>
      <c r="K16" s="643"/>
      <c r="L16" s="644"/>
      <c r="N16" s="683"/>
      <c r="O16" s="825" t="s">
        <v>2276</v>
      </c>
      <c r="P16" s="826"/>
      <c r="Q16" s="827"/>
      <c r="R16" s="147">
        <v>300</v>
      </c>
      <c r="S16" s="111"/>
      <c r="T16" s="828" t="s">
        <v>2050</v>
      </c>
      <c r="U16" s="829"/>
      <c r="V16" s="829"/>
      <c r="W16" s="829"/>
      <c r="X16" s="829"/>
      <c r="Y16" s="830"/>
    </row>
    <row r="17" spans="1:25" ht="12.75" customHeight="1">
      <c r="A17" s="682" t="s">
        <v>1954</v>
      </c>
      <c r="B17" s="706" t="s">
        <v>1955</v>
      </c>
      <c r="C17" s="707"/>
      <c r="D17" s="708"/>
      <c r="E17" s="136">
        <v>510</v>
      </c>
      <c r="F17" s="111"/>
      <c r="G17" s="709" t="s">
        <v>1956</v>
      </c>
      <c r="H17" s="710"/>
      <c r="I17" s="710"/>
      <c r="J17" s="710"/>
      <c r="K17" s="710"/>
      <c r="L17" s="711"/>
      <c r="N17" s="684"/>
      <c r="O17" s="831" t="s">
        <v>1850</v>
      </c>
      <c r="P17" s="832"/>
      <c r="Q17" s="833"/>
      <c r="R17" s="116">
        <f>SUM(R6:R16)</f>
        <v>3630</v>
      </c>
      <c r="S17" s="116">
        <f>SUM(S6:S16)</f>
        <v>0</v>
      </c>
      <c r="T17" s="642"/>
      <c r="U17" s="643"/>
      <c r="V17" s="643"/>
      <c r="W17" s="643"/>
      <c r="X17" s="643"/>
      <c r="Y17" s="644"/>
    </row>
    <row r="18" spans="1:25" ht="12.75" customHeight="1">
      <c r="A18" s="683"/>
      <c r="B18" s="688" t="s">
        <v>1958</v>
      </c>
      <c r="C18" s="331"/>
      <c r="D18" s="332"/>
      <c r="E18" s="140">
        <v>670</v>
      </c>
      <c r="F18" s="111"/>
      <c r="G18" s="685" t="s">
        <v>1959</v>
      </c>
      <c r="H18" s="686"/>
      <c r="I18" s="686"/>
      <c r="J18" s="686"/>
      <c r="K18" s="686"/>
      <c r="L18" s="687"/>
      <c r="N18" s="834" t="s">
        <v>1933</v>
      </c>
      <c r="O18" s="688" t="s">
        <v>2277</v>
      </c>
      <c r="P18" s="331"/>
      <c r="Q18" s="332"/>
      <c r="R18" s="140">
        <v>410</v>
      </c>
      <c r="S18" s="111"/>
      <c r="T18" s="685" t="s">
        <v>1934</v>
      </c>
      <c r="U18" s="686"/>
      <c r="V18" s="686"/>
      <c r="W18" s="686"/>
      <c r="X18" s="686"/>
      <c r="Y18" s="687"/>
    </row>
    <row r="19" spans="1:25" ht="12.75" customHeight="1">
      <c r="A19" s="683"/>
      <c r="B19" s="688" t="s">
        <v>1961</v>
      </c>
      <c r="C19" s="331"/>
      <c r="D19" s="332"/>
      <c r="E19" s="140">
        <v>410</v>
      </c>
      <c r="F19" s="111"/>
      <c r="G19" s="685" t="s">
        <v>1962</v>
      </c>
      <c r="H19" s="686"/>
      <c r="I19" s="686"/>
      <c r="J19" s="686"/>
      <c r="K19" s="686"/>
      <c r="L19" s="687"/>
      <c r="N19" s="835"/>
      <c r="O19" s="688" t="s">
        <v>2278</v>
      </c>
      <c r="P19" s="331"/>
      <c r="Q19" s="332"/>
      <c r="R19" s="140">
        <v>450</v>
      </c>
      <c r="S19" s="111"/>
      <c r="T19" s="685" t="s">
        <v>1936</v>
      </c>
      <c r="U19" s="686"/>
      <c r="V19" s="686"/>
      <c r="W19" s="686"/>
      <c r="X19" s="686"/>
      <c r="Y19" s="687"/>
    </row>
    <row r="20" spans="1:25" ht="12.75" customHeight="1">
      <c r="A20" s="683"/>
      <c r="B20" s="688" t="s">
        <v>1964</v>
      </c>
      <c r="C20" s="331"/>
      <c r="D20" s="332"/>
      <c r="E20" s="140">
        <v>470</v>
      </c>
      <c r="F20" s="111"/>
      <c r="G20" s="685" t="s">
        <v>1965</v>
      </c>
      <c r="H20" s="686"/>
      <c r="I20" s="686"/>
      <c r="J20" s="686"/>
      <c r="K20" s="686"/>
      <c r="L20" s="687"/>
      <c r="N20" s="835"/>
      <c r="O20" s="688" t="s">
        <v>2279</v>
      </c>
      <c r="P20" s="331"/>
      <c r="Q20" s="332"/>
      <c r="R20" s="140">
        <v>490</v>
      </c>
      <c r="S20" s="111"/>
      <c r="T20" s="685" t="s">
        <v>1938</v>
      </c>
      <c r="U20" s="686"/>
      <c r="V20" s="686"/>
      <c r="W20" s="686"/>
      <c r="X20" s="686"/>
      <c r="Y20" s="687"/>
    </row>
    <row r="21" spans="1:25" ht="12.75" customHeight="1">
      <c r="A21" s="683"/>
      <c r="B21" s="688" t="s">
        <v>2280</v>
      </c>
      <c r="C21" s="331"/>
      <c r="D21" s="332"/>
      <c r="E21" s="140">
        <v>240</v>
      </c>
      <c r="F21" s="111"/>
      <c r="G21" s="685" t="s">
        <v>1967</v>
      </c>
      <c r="H21" s="686"/>
      <c r="I21" s="686"/>
      <c r="J21" s="686"/>
      <c r="K21" s="686"/>
      <c r="L21" s="687"/>
      <c r="N21" s="835"/>
      <c r="O21" s="688" t="s">
        <v>2281</v>
      </c>
      <c r="P21" s="331"/>
      <c r="Q21" s="332"/>
      <c r="R21" s="140">
        <v>480</v>
      </c>
      <c r="S21" s="111"/>
      <c r="T21" s="685" t="s">
        <v>1940</v>
      </c>
      <c r="U21" s="686"/>
      <c r="V21" s="686"/>
      <c r="W21" s="686"/>
      <c r="X21" s="686"/>
      <c r="Y21" s="687"/>
    </row>
    <row r="22" spans="1:25" ht="12.75" customHeight="1">
      <c r="A22" s="683"/>
      <c r="B22" s="688" t="s">
        <v>2282</v>
      </c>
      <c r="C22" s="331"/>
      <c r="D22" s="332"/>
      <c r="E22" s="140">
        <v>610</v>
      </c>
      <c r="F22" s="111"/>
      <c r="G22" s="685" t="s">
        <v>1969</v>
      </c>
      <c r="H22" s="686"/>
      <c r="I22" s="686"/>
      <c r="J22" s="686"/>
      <c r="K22" s="686"/>
      <c r="L22" s="687"/>
      <c r="N22" s="835"/>
      <c r="O22" s="688" t="s">
        <v>2283</v>
      </c>
      <c r="P22" s="331"/>
      <c r="Q22" s="332"/>
      <c r="R22" s="140">
        <v>500</v>
      </c>
      <c r="S22" s="111"/>
      <c r="T22" s="685" t="s">
        <v>1942</v>
      </c>
      <c r="U22" s="686"/>
      <c r="V22" s="686"/>
      <c r="W22" s="686"/>
      <c r="X22" s="686"/>
      <c r="Y22" s="687"/>
    </row>
    <row r="23" spans="1:25" ht="12.75" customHeight="1">
      <c r="A23" s="683"/>
      <c r="B23" s="688" t="s">
        <v>2284</v>
      </c>
      <c r="C23" s="331"/>
      <c r="D23" s="332"/>
      <c r="E23" s="140">
        <v>290</v>
      </c>
      <c r="F23" s="111"/>
      <c r="G23" s="685" t="s">
        <v>1971</v>
      </c>
      <c r="H23" s="686"/>
      <c r="I23" s="686"/>
      <c r="J23" s="686"/>
      <c r="K23" s="686"/>
      <c r="L23" s="687"/>
      <c r="N23" s="835"/>
      <c r="O23" s="688" t="s">
        <v>2285</v>
      </c>
      <c r="P23" s="331"/>
      <c r="Q23" s="332"/>
      <c r="R23" s="147">
        <v>370</v>
      </c>
      <c r="S23" s="111"/>
      <c r="T23" s="685" t="s">
        <v>1944</v>
      </c>
      <c r="U23" s="686"/>
      <c r="V23" s="686"/>
      <c r="W23" s="686"/>
      <c r="X23" s="686"/>
      <c r="Y23" s="687"/>
    </row>
    <row r="24" spans="1:25" ht="12.75" customHeight="1">
      <c r="A24" s="683"/>
      <c r="B24" s="688" t="s">
        <v>2286</v>
      </c>
      <c r="C24" s="331"/>
      <c r="D24" s="332"/>
      <c r="E24" s="140">
        <v>790</v>
      </c>
      <c r="F24" s="111"/>
      <c r="G24" s="685" t="s">
        <v>1973</v>
      </c>
      <c r="H24" s="686"/>
      <c r="I24" s="686"/>
      <c r="J24" s="686"/>
      <c r="K24" s="686"/>
      <c r="L24" s="687"/>
      <c r="N24" s="835"/>
      <c r="O24" s="822" t="s">
        <v>2287</v>
      </c>
      <c r="P24" s="823"/>
      <c r="Q24" s="840"/>
      <c r="R24" s="140">
        <v>380</v>
      </c>
      <c r="S24" s="111"/>
      <c r="T24" s="685" t="s">
        <v>1946</v>
      </c>
      <c r="U24" s="686"/>
      <c r="V24" s="686"/>
      <c r="W24" s="686"/>
      <c r="X24" s="686"/>
      <c r="Y24" s="687"/>
    </row>
    <row r="25" spans="1:25" ht="12.75" customHeight="1">
      <c r="A25" s="683"/>
      <c r="B25" s="688" t="s">
        <v>2288</v>
      </c>
      <c r="C25" s="331"/>
      <c r="D25" s="332"/>
      <c r="E25" s="140">
        <v>370</v>
      </c>
      <c r="F25" s="111"/>
      <c r="G25" s="685" t="s">
        <v>1975</v>
      </c>
      <c r="H25" s="686"/>
      <c r="I25" s="686"/>
      <c r="J25" s="686"/>
      <c r="K25" s="686"/>
      <c r="L25" s="687"/>
      <c r="N25" s="835"/>
      <c r="O25" s="688" t="s">
        <v>2289</v>
      </c>
      <c r="P25" s="331"/>
      <c r="Q25" s="332"/>
      <c r="R25" s="136">
        <v>440</v>
      </c>
      <c r="S25" s="111"/>
      <c r="T25" s="685" t="s">
        <v>1948</v>
      </c>
      <c r="U25" s="686"/>
      <c r="V25" s="686"/>
      <c r="W25" s="686"/>
      <c r="X25" s="686"/>
      <c r="Y25" s="687"/>
    </row>
    <row r="26" spans="1:25" ht="12.75" customHeight="1">
      <c r="A26" s="683"/>
      <c r="B26" s="688" t="s">
        <v>2290</v>
      </c>
      <c r="C26" s="331"/>
      <c r="D26" s="332"/>
      <c r="E26" s="140">
        <v>420</v>
      </c>
      <c r="F26" s="111"/>
      <c r="G26" s="685" t="s">
        <v>1976</v>
      </c>
      <c r="H26" s="686"/>
      <c r="I26" s="686"/>
      <c r="J26" s="686"/>
      <c r="K26" s="686"/>
      <c r="L26" s="687"/>
      <c r="N26" s="835"/>
      <c r="O26" s="848" t="s">
        <v>2291</v>
      </c>
      <c r="P26" s="334"/>
      <c r="Q26" s="335"/>
      <c r="R26" s="147">
        <v>440</v>
      </c>
      <c r="S26" s="111"/>
      <c r="T26" s="743" t="s">
        <v>1950</v>
      </c>
      <c r="U26" s="744"/>
      <c r="V26" s="744"/>
      <c r="W26" s="744"/>
      <c r="X26" s="744"/>
      <c r="Y26" s="745"/>
    </row>
    <row r="27" spans="1:25" ht="12.75" customHeight="1">
      <c r="A27" s="683"/>
      <c r="B27" s="688" t="s">
        <v>2292</v>
      </c>
      <c r="C27" s="331"/>
      <c r="D27" s="332"/>
      <c r="E27" s="140">
        <v>420</v>
      </c>
      <c r="F27" s="111"/>
      <c r="G27" s="685" t="s">
        <v>1977</v>
      </c>
      <c r="H27" s="686"/>
      <c r="I27" s="686"/>
      <c r="J27" s="686"/>
      <c r="K27" s="686"/>
      <c r="L27" s="687"/>
      <c r="N27" s="836"/>
      <c r="O27" s="831" t="s">
        <v>1850</v>
      </c>
      <c r="P27" s="832"/>
      <c r="Q27" s="833"/>
      <c r="R27" s="116">
        <f>SUM(R18:R26)</f>
        <v>3960</v>
      </c>
      <c r="S27" s="116">
        <f>SUM(S18:S26)</f>
        <v>0</v>
      </c>
      <c r="T27" s="642"/>
      <c r="U27" s="643"/>
      <c r="V27" s="643"/>
      <c r="W27" s="643"/>
      <c r="X27" s="643"/>
      <c r="Y27" s="644"/>
    </row>
    <row r="28" spans="1:25" ht="12.75" customHeight="1">
      <c r="A28" s="683"/>
      <c r="B28" s="848" t="s">
        <v>2293</v>
      </c>
      <c r="C28" s="334"/>
      <c r="D28" s="335"/>
      <c r="E28" s="140">
        <v>610</v>
      </c>
      <c r="F28" s="111"/>
      <c r="G28" s="743" t="s">
        <v>1979</v>
      </c>
      <c r="H28" s="744"/>
      <c r="I28" s="744"/>
      <c r="J28" s="744"/>
      <c r="K28" s="744"/>
      <c r="L28" s="745"/>
      <c r="N28" s="682" t="s">
        <v>1952</v>
      </c>
      <c r="O28" s="749" t="s">
        <v>2294</v>
      </c>
      <c r="P28" s="750"/>
      <c r="Q28" s="751"/>
      <c r="R28" s="150">
        <v>120</v>
      </c>
      <c r="S28" s="111"/>
      <c r="T28" s="746" t="s">
        <v>1953</v>
      </c>
      <c r="U28" s="747"/>
      <c r="V28" s="747"/>
      <c r="W28" s="747"/>
      <c r="X28" s="747"/>
      <c r="Y28" s="748"/>
    </row>
    <row r="29" spans="1:25" ht="12.75" customHeight="1">
      <c r="A29" s="684"/>
      <c r="B29" s="831" t="s">
        <v>1850</v>
      </c>
      <c r="C29" s="832"/>
      <c r="D29" s="833"/>
      <c r="E29" s="116">
        <f>SUM(E17:E28)</f>
        <v>5810</v>
      </c>
      <c r="F29" s="116">
        <f>SUM(F17:F28)</f>
        <v>0</v>
      </c>
      <c r="G29" s="642"/>
      <c r="H29" s="643"/>
      <c r="I29" s="643"/>
      <c r="J29" s="643"/>
      <c r="K29" s="643"/>
      <c r="L29" s="644"/>
      <c r="N29" s="683"/>
      <c r="O29" s="688" t="s">
        <v>2295</v>
      </c>
      <c r="P29" s="331"/>
      <c r="Q29" s="332"/>
      <c r="R29" s="151">
        <v>410</v>
      </c>
      <c r="S29" s="111"/>
      <c r="T29" s="685" t="s">
        <v>1957</v>
      </c>
      <c r="U29" s="686"/>
      <c r="V29" s="686"/>
      <c r="W29" s="686"/>
      <c r="X29" s="686"/>
      <c r="Y29" s="687"/>
    </row>
    <row r="30" spans="1:25" ht="12.75" customHeight="1">
      <c r="A30" s="682" t="s">
        <v>1980</v>
      </c>
      <c r="B30" s="749" t="s">
        <v>2296</v>
      </c>
      <c r="C30" s="750"/>
      <c r="D30" s="751"/>
      <c r="E30" s="135">
        <v>250</v>
      </c>
      <c r="F30" s="111"/>
      <c r="G30" s="746" t="s">
        <v>1981</v>
      </c>
      <c r="H30" s="747"/>
      <c r="I30" s="747"/>
      <c r="J30" s="747"/>
      <c r="K30" s="747"/>
      <c r="L30" s="748"/>
      <c r="N30" s="683"/>
      <c r="O30" s="688" t="s">
        <v>2297</v>
      </c>
      <c r="P30" s="331"/>
      <c r="Q30" s="332"/>
      <c r="R30" s="151">
        <v>240</v>
      </c>
      <c r="S30" s="111"/>
      <c r="T30" s="685" t="s">
        <v>1960</v>
      </c>
      <c r="U30" s="686"/>
      <c r="V30" s="686"/>
      <c r="W30" s="686"/>
      <c r="X30" s="686"/>
      <c r="Y30" s="687"/>
    </row>
    <row r="31" spans="1:25" ht="12.75" customHeight="1">
      <c r="A31" s="683"/>
      <c r="B31" s="688" t="s">
        <v>2298</v>
      </c>
      <c r="C31" s="331"/>
      <c r="D31" s="332"/>
      <c r="E31" s="140">
        <v>310</v>
      </c>
      <c r="F31" s="111"/>
      <c r="G31" s="685" t="s">
        <v>1984</v>
      </c>
      <c r="H31" s="686"/>
      <c r="I31" s="686"/>
      <c r="J31" s="686"/>
      <c r="K31" s="686"/>
      <c r="L31" s="687"/>
      <c r="N31" s="683"/>
      <c r="O31" s="817" t="s">
        <v>2299</v>
      </c>
      <c r="P31" s="818"/>
      <c r="Q31" s="819"/>
      <c r="R31" s="152">
        <v>110</v>
      </c>
      <c r="S31" s="111"/>
      <c r="T31" s="820" t="s">
        <v>1963</v>
      </c>
      <c r="U31" s="818"/>
      <c r="V31" s="818"/>
      <c r="W31" s="818"/>
      <c r="X31" s="818"/>
      <c r="Y31" s="821"/>
    </row>
    <row r="32" spans="1:25" ht="12.75" customHeight="1">
      <c r="A32" s="683"/>
      <c r="B32" s="688" t="s">
        <v>2300</v>
      </c>
      <c r="C32" s="331"/>
      <c r="D32" s="332"/>
      <c r="E32" s="140">
        <v>270</v>
      </c>
      <c r="F32" s="111"/>
      <c r="G32" s="685" t="s">
        <v>1986</v>
      </c>
      <c r="H32" s="686"/>
      <c r="I32" s="686"/>
      <c r="J32" s="686"/>
      <c r="K32" s="686"/>
      <c r="L32" s="687"/>
      <c r="N32" s="683"/>
      <c r="O32" s="688" t="s">
        <v>2301</v>
      </c>
      <c r="P32" s="331"/>
      <c r="Q32" s="332"/>
      <c r="R32" s="151">
        <v>240</v>
      </c>
      <c r="S32" s="111"/>
      <c r="T32" s="685" t="s">
        <v>1966</v>
      </c>
      <c r="U32" s="686"/>
      <c r="V32" s="686"/>
      <c r="W32" s="686"/>
      <c r="X32" s="686"/>
      <c r="Y32" s="687"/>
    </row>
    <row r="33" spans="1:29" ht="12.75" customHeight="1">
      <c r="A33" s="683"/>
      <c r="B33" s="688" t="s">
        <v>2302</v>
      </c>
      <c r="C33" s="331"/>
      <c r="D33" s="332"/>
      <c r="E33" s="140">
        <v>330</v>
      </c>
      <c r="F33" s="111"/>
      <c r="G33" s="685" t="s">
        <v>1988</v>
      </c>
      <c r="H33" s="686"/>
      <c r="I33" s="686"/>
      <c r="J33" s="686"/>
      <c r="K33" s="686"/>
      <c r="L33" s="687"/>
      <c r="N33" s="683"/>
      <c r="O33" s="822" t="s">
        <v>2303</v>
      </c>
      <c r="P33" s="823"/>
      <c r="Q33" s="840"/>
      <c r="R33" s="151">
        <v>100</v>
      </c>
      <c r="S33" s="111"/>
      <c r="T33" s="685" t="s">
        <v>1968</v>
      </c>
      <c r="U33" s="686"/>
      <c r="V33" s="686"/>
      <c r="W33" s="686"/>
      <c r="X33" s="686"/>
      <c r="Y33" s="687"/>
    </row>
    <row r="34" spans="1:29" ht="12.75" customHeight="1">
      <c r="A34" s="683"/>
      <c r="B34" s="688" t="s">
        <v>2304</v>
      </c>
      <c r="C34" s="331"/>
      <c r="D34" s="332"/>
      <c r="E34" s="140">
        <v>410</v>
      </c>
      <c r="F34" s="111"/>
      <c r="G34" s="685" t="s">
        <v>1990</v>
      </c>
      <c r="H34" s="686"/>
      <c r="I34" s="686"/>
      <c r="J34" s="686"/>
      <c r="K34" s="686"/>
      <c r="L34" s="687"/>
      <c r="N34" s="683"/>
      <c r="O34" s="688" t="s">
        <v>2305</v>
      </c>
      <c r="P34" s="331"/>
      <c r="Q34" s="332"/>
      <c r="R34" s="151">
        <v>260</v>
      </c>
      <c r="S34" s="111"/>
      <c r="T34" s="685" t="s">
        <v>1970</v>
      </c>
      <c r="U34" s="686"/>
      <c r="V34" s="686"/>
      <c r="W34" s="686"/>
      <c r="X34" s="686"/>
      <c r="Y34" s="687"/>
    </row>
    <row r="35" spans="1:29" ht="12.75" customHeight="1">
      <c r="A35" s="683"/>
      <c r="B35" s="688" t="s">
        <v>2306</v>
      </c>
      <c r="C35" s="331"/>
      <c r="D35" s="332"/>
      <c r="E35" s="140">
        <v>420</v>
      </c>
      <c r="F35" s="111"/>
      <c r="G35" s="685" t="s">
        <v>1992</v>
      </c>
      <c r="H35" s="686"/>
      <c r="I35" s="686"/>
      <c r="J35" s="686"/>
      <c r="K35" s="686"/>
      <c r="L35" s="687"/>
      <c r="N35" s="683"/>
      <c r="O35" s="688" t="s">
        <v>2307</v>
      </c>
      <c r="P35" s="331"/>
      <c r="Q35" s="332"/>
      <c r="R35" s="151">
        <v>80</v>
      </c>
      <c r="S35" s="111"/>
      <c r="T35" s="685" t="s">
        <v>1972</v>
      </c>
      <c r="U35" s="686"/>
      <c r="V35" s="686"/>
      <c r="W35" s="686"/>
      <c r="X35" s="686"/>
      <c r="Y35" s="687"/>
    </row>
    <row r="36" spans="1:29" ht="12.75" customHeight="1">
      <c r="A36" s="683"/>
      <c r="B36" s="825" t="s">
        <v>2308</v>
      </c>
      <c r="C36" s="826"/>
      <c r="D36" s="827"/>
      <c r="E36" s="147">
        <v>260</v>
      </c>
      <c r="F36" s="111"/>
      <c r="G36" s="828" t="s">
        <v>1993</v>
      </c>
      <c r="H36" s="829"/>
      <c r="I36" s="829"/>
      <c r="J36" s="829"/>
      <c r="K36" s="829"/>
      <c r="L36" s="830"/>
      <c r="N36" s="683"/>
      <c r="O36" s="848" t="s">
        <v>2309</v>
      </c>
      <c r="P36" s="334"/>
      <c r="Q36" s="335"/>
      <c r="R36" s="153">
        <v>170</v>
      </c>
      <c r="S36" s="111"/>
      <c r="T36" s="743" t="s">
        <v>1974</v>
      </c>
      <c r="U36" s="744"/>
      <c r="V36" s="744"/>
      <c r="W36" s="744"/>
      <c r="X36" s="744"/>
      <c r="Y36" s="745"/>
    </row>
    <row r="37" spans="1:29" ht="12.75" customHeight="1">
      <c r="A37" s="683"/>
      <c r="B37" s="822" t="s">
        <v>2310</v>
      </c>
      <c r="C37" s="823"/>
      <c r="D37" s="824"/>
      <c r="E37" s="140">
        <v>630</v>
      </c>
      <c r="F37" s="111"/>
      <c r="G37" s="685" t="s">
        <v>1996</v>
      </c>
      <c r="H37" s="686"/>
      <c r="I37" s="686"/>
      <c r="J37" s="686"/>
      <c r="K37" s="686"/>
      <c r="L37" s="687"/>
      <c r="N37" s="684"/>
      <c r="O37" s="831" t="s">
        <v>1850</v>
      </c>
      <c r="P37" s="832"/>
      <c r="Q37" s="833"/>
      <c r="R37" s="154">
        <f>SUM(R28:R36)</f>
        <v>1730</v>
      </c>
      <c r="S37" s="154">
        <f>SUM(S28:S36)</f>
        <v>0</v>
      </c>
      <c r="T37" s="642"/>
      <c r="U37" s="643"/>
      <c r="V37" s="643"/>
      <c r="W37" s="643"/>
      <c r="X37" s="643"/>
      <c r="Y37" s="644"/>
    </row>
    <row r="38" spans="1:29" ht="12.75" customHeight="1">
      <c r="A38" s="683"/>
      <c r="B38" s="706" t="s">
        <v>2311</v>
      </c>
      <c r="C38" s="707"/>
      <c r="D38" s="708"/>
      <c r="E38" s="136">
        <v>450</v>
      </c>
      <c r="F38" s="111"/>
      <c r="G38" s="709" t="s">
        <v>1999</v>
      </c>
      <c r="H38" s="710"/>
      <c r="I38" s="710"/>
      <c r="J38" s="710"/>
      <c r="K38" s="710"/>
      <c r="L38" s="711"/>
      <c r="N38" s="834" t="s">
        <v>2365</v>
      </c>
      <c r="O38" s="749" t="s">
        <v>2312</v>
      </c>
      <c r="P38" s="750"/>
      <c r="Q38" s="751"/>
      <c r="R38" s="150">
        <v>620</v>
      </c>
      <c r="S38" s="111"/>
      <c r="T38" s="746" t="s">
        <v>2153</v>
      </c>
      <c r="U38" s="747"/>
      <c r="V38" s="747"/>
      <c r="W38" s="747"/>
      <c r="X38" s="747"/>
      <c r="Y38" s="748"/>
    </row>
    <row r="39" spans="1:29" ht="12.75" customHeight="1">
      <c r="A39" s="683"/>
      <c r="B39" s="825" t="s">
        <v>2313</v>
      </c>
      <c r="C39" s="826"/>
      <c r="D39" s="827"/>
      <c r="E39" s="147">
        <v>590</v>
      </c>
      <c r="F39" s="111"/>
      <c r="G39" s="828" t="s">
        <v>2002</v>
      </c>
      <c r="H39" s="829"/>
      <c r="I39" s="829"/>
      <c r="J39" s="829"/>
      <c r="K39" s="829"/>
      <c r="L39" s="830"/>
      <c r="N39" s="835"/>
      <c r="O39" s="688" t="s">
        <v>2314</v>
      </c>
      <c r="P39" s="331"/>
      <c r="Q39" s="332"/>
      <c r="R39" s="151">
        <v>410</v>
      </c>
      <c r="S39" s="111"/>
      <c r="T39" s="685" t="s">
        <v>2154</v>
      </c>
      <c r="U39" s="686"/>
      <c r="V39" s="686"/>
      <c r="W39" s="686"/>
      <c r="X39" s="686"/>
      <c r="Y39" s="687"/>
      <c r="AC39" s="34"/>
    </row>
    <row r="40" spans="1:29" ht="12.75" customHeight="1">
      <c r="A40" s="683"/>
      <c r="B40" s="831" t="s">
        <v>1850</v>
      </c>
      <c r="C40" s="832"/>
      <c r="D40" s="833"/>
      <c r="E40" s="116">
        <f>SUM(E30:E39)</f>
        <v>3920</v>
      </c>
      <c r="F40" s="116">
        <f>SUM(F30:F39)</f>
        <v>0</v>
      </c>
      <c r="G40" s="642"/>
      <c r="H40" s="643"/>
      <c r="I40" s="643"/>
      <c r="J40" s="643"/>
      <c r="K40" s="643"/>
      <c r="L40" s="644"/>
      <c r="N40" s="835"/>
      <c r="O40" s="688" t="s">
        <v>2315</v>
      </c>
      <c r="P40" s="331"/>
      <c r="Q40" s="332"/>
      <c r="R40" s="151">
        <v>520</v>
      </c>
      <c r="S40" s="111"/>
      <c r="T40" s="685" t="s">
        <v>2155</v>
      </c>
      <c r="U40" s="686"/>
      <c r="V40" s="686"/>
      <c r="W40" s="686"/>
      <c r="X40" s="686"/>
      <c r="Y40" s="687"/>
      <c r="AC40" s="34"/>
    </row>
    <row r="41" spans="1:29" ht="12.75" customHeight="1">
      <c r="A41" s="834" t="s">
        <v>2007</v>
      </c>
      <c r="B41" s="706" t="s">
        <v>2316</v>
      </c>
      <c r="C41" s="707"/>
      <c r="D41" s="708"/>
      <c r="E41" s="136">
        <v>480</v>
      </c>
      <c r="F41" s="111"/>
      <c r="G41" s="709" t="s">
        <v>2008</v>
      </c>
      <c r="H41" s="710"/>
      <c r="I41" s="710"/>
      <c r="J41" s="710"/>
      <c r="K41" s="710"/>
      <c r="L41" s="711"/>
      <c r="N41" s="835"/>
      <c r="O41" s="817" t="s">
        <v>2317</v>
      </c>
      <c r="P41" s="818"/>
      <c r="Q41" s="819"/>
      <c r="R41" s="176">
        <v>380</v>
      </c>
      <c r="S41" s="111"/>
      <c r="T41" s="820" t="s">
        <v>2156</v>
      </c>
      <c r="U41" s="818"/>
      <c r="V41" s="818"/>
      <c r="W41" s="818"/>
      <c r="X41" s="818"/>
      <c r="Y41" s="821"/>
    </row>
    <row r="42" spans="1:29" ht="12.75" customHeight="1">
      <c r="A42" s="835"/>
      <c r="B42" s="688" t="s">
        <v>2318</v>
      </c>
      <c r="C42" s="331"/>
      <c r="D42" s="332"/>
      <c r="E42" s="140">
        <v>570</v>
      </c>
      <c r="F42" s="111"/>
      <c r="G42" s="685" t="s">
        <v>2011</v>
      </c>
      <c r="H42" s="686"/>
      <c r="I42" s="686"/>
      <c r="J42" s="686"/>
      <c r="K42" s="686"/>
      <c r="L42" s="687"/>
      <c r="N42" s="835"/>
      <c r="O42" s="688" t="s">
        <v>2319</v>
      </c>
      <c r="P42" s="331"/>
      <c r="Q42" s="332"/>
      <c r="R42" s="151">
        <v>530</v>
      </c>
      <c r="S42" s="111"/>
      <c r="T42" s="685" t="s">
        <v>2157</v>
      </c>
      <c r="U42" s="686"/>
      <c r="V42" s="686"/>
      <c r="W42" s="686"/>
      <c r="X42" s="686"/>
      <c r="Y42" s="687"/>
    </row>
    <row r="43" spans="1:29" ht="12.75" customHeight="1">
      <c r="A43" s="835"/>
      <c r="B43" s="688" t="s">
        <v>2320</v>
      </c>
      <c r="C43" s="331"/>
      <c r="D43" s="332"/>
      <c r="E43" s="140">
        <v>580</v>
      </c>
      <c r="F43" s="111"/>
      <c r="G43" s="685" t="s">
        <v>2014</v>
      </c>
      <c r="H43" s="686"/>
      <c r="I43" s="686"/>
      <c r="J43" s="686"/>
      <c r="K43" s="686"/>
      <c r="L43" s="687"/>
      <c r="N43" s="836"/>
      <c r="O43" s="831" t="s">
        <v>1850</v>
      </c>
      <c r="P43" s="832"/>
      <c r="Q43" s="833"/>
      <c r="R43" s="154">
        <f>SUM(R38:R42)</f>
        <v>2460</v>
      </c>
      <c r="S43" s="154">
        <f>SUM(S38:S42)</f>
        <v>0</v>
      </c>
      <c r="T43" s="642"/>
      <c r="U43" s="643"/>
      <c r="V43" s="643"/>
      <c r="W43" s="643"/>
      <c r="X43" s="643"/>
      <c r="Y43" s="644"/>
    </row>
    <row r="44" spans="1:29" ht="12.75" customHeight="1">
      <c r="A44" s="835"/>
      <c r="B44" s="688" t="s">
        <v>2321</v>
      </c>
      <c r="C44" s="331"/>
      <c r="D44" s="332"/>
      <c r="E44" s="140">
        <v>290</v>
      </c>
      <c r="F44" s="111"/>
      <c r="G44" s="685" t="s">
        <v>2017</v>
      </c>
      <c r="H44" s="686"/>
      <c r="I44" s="686"/>
      <c r="J44" s="686"/>
      <c r="K44" s="686"/>
      <c r="L44" s="687"/>
    </row>
    <row r="45" spans="1:29" ht="12.75" customHeight="1">
      <c r="A45" s="835"/>
      <c r="B45" s="688" t="s">
        <v>2322</v>
      </c>
      <c r="C45" s="331"/>
      <c r="D45" s="332"/>
      <c r="E45" s="140">
        <v>420</v>
      </c>
      <c r="F45" s="111"/>
      <c r="G45" s="685" t="s">
        <v>2020</v>
      </c>
      <c r="H45" s="686"/>
      <c r="I45" s="686"/>
      <c r="J45" s="686"/>
      <c r="K45" s="686"/>
      <c r="L45" s="687"/>
    </row>
    <row r="46" spans="1:29" ht="12.75" customHeight="1">
      <c r="A46" s="835"/>
      <c r="B46" s="841" t="s">
        <v>2323</v>
      </c>
      <c r="C46" s="842"/>
      <c r="D46" s="843"/>
      <c r="E46" s="149">
        <v>420</v>
      </c>
      <c r="F46" s="111"/>
      <c r="G46" s="844" t="s">
        <v>2022</v>
      </c>
      <c r="H46" s="845"/>
      <c r="I46" s="845"/>
      <c r="J46" s="845"/>
      <c r="K46" s="845"/>
      <c r="L46" s="846"/>
    </row>
    <row r="47" spans="1:29" ht="12.75" customHeight="1">
      <c r="A47" s="835"/>
      <c r="B47" s="822" t="s">
        <v>2324</v>
      </c>
      <c r="C47" s="823"/>
      <c r="D47" s="824"/>
      <c r="E47" s="140">
        <v>340</v>
      </c>
      <c r="F47" s="111"/>
      <c r="G47" s="685" t="s">
        <v>2023</v>
      </c>
      <c r="H47" s="686"/>
      <c r="I47" s="686"/>
      <c r="J47" s="686"/>
      <c r="K47" s="686"/>
      <c r="L47" s="687"/>
    </row>
    <row r="48" spans="1:29" ht="12.75" customHeight="1">
      <c r="A48" s="835"/>
      <c r="B48" s="706" t="s">
        <v>2325</v>
      </c>
      <c r="C48" s="707"/>
      <c r="D48" s="708"/>
      <c r="E48" s="136">
        <v>330</v>
      </c>
      <c r="F48" s="111"/>
      <c r="G48" s="709" t="s">
        <v>2103</v>
      </c>
      <c r="H48" s="710"/>
      <c r="I48" s="710"/>
      <c r="J48" s="710"/>
      <c r="K48" s="710"/>
      <c r="L48" s="711"/>
    </row>
    <row r="49" spans="1:19" ht="12.75" customHeight="1">
      <c r="A49" s="835"/>
      <c r="B49" s="688" t="s">
        <v>2326</v>
      </c>
      <c r="C49" s="331"/>
      <c r="D49" s="332"/>
      <c r="E49" s="140">
        <v>330</v>
      </c>
      <c r="F49" s="111"/>
      <c r="G49" s="685" t="s">
        <v>2025</v>
      </c>
      <c r="H49" s="686"/>
      <c r="I49" s="686"/>
      <c r="J49" s="686"/>
      <c r="K49" s="686"/>
      <c r="L49" s="687"/>
    </row>
    <row r="50" spans="1:19" ht="12.75" customHeight="1">
      <c r="A50" s="835"/>
      <c r="B50" s="825" t="s">
        <v>2327</v>
      </c>
      <c r="C50" s="826"/>
      <c r="D50" s="827"/>
      <c r="E50" s="147">
        <v>650</v>
      </c>
      <c r="F50" s="111"/>
      <c r="G50" s="828" t="s">
        <v>2026</v>
      </c>
      <c r="H50" s="829"/>
      <c r="I50" s="829"/>
      <c r="J50" s="829"/>
      <c r="K50" s="829"/>
      <c r="L50" s="830"/>
    </row>
    <row r="51" spans="1:19" ht="12.75" customHeight="1">
      <c r="A51" s="836"/>
      <c r="B51" s="831" t="s">
        <v>1850</v>
      </c>
      <c r="C51" s="832"/>
      <c r="D51" s="833"/>
      <c r="E51" s="116">
        <f>SUM(E41:E50)</f>
        <v>4410</v>
      </c>
      <c r="F51" s="116">
        <f>SUM(F41:F50)</f>
        <v>0</v>
      </c>
      <c r="G51" s="642"/>
      <c r="H51" s="643"/>
      <c r="I51" s="643"/>
      <c r="J51" s="643"/>
      <c r="K51" s="643"/>
      <c r="L51" s="644"/>
      <c r="N51" s="847" t="s">
        <v>1978</v>
      </c>
      <c r="O51" s="847"/>
      <c r="P51" s="847"/>
      <c r="Q51" s="847"/>
      <c r="R51" s="145">
        <f>SUM(R43,R37,R27,R17,E16,E29,E40,E51)</f>
        <v>29430</v>
      </c>
      <c r="S51" s="145">
        <f>SUM(S43,S37,S27,S17,F16,F29,F40,F51)</f>
        <v>0</v>
      </c>
    </row>
    <row r="52" spans="1:19" ht="12.75" customHeight="1"/>
    <row r="53" spans="1:19" ht="12.75" customHeight="1"/>
    <row r="54" spans="1:19" ht="12.75" customHeight="1"/>
    <row r="55" spans="1:19" ht="12.75" customHeight="1"/>
    <row r="56" spans="1:19" ht="12.75" customHeight="1"/>
    <row r="57" spans="1:19" ht="12.75" customHeight="1"/>
    <row r="58" spans="1:19" ht="12.75" customHeight="1"/>
    <row r="59" spans="1:19" ht="12.75" customHeight="1"/>
    <row r="60" spans="1:19" ht="12.75" customHeight="1"/>
    <row r="61" spans="1:19" ht="12.75" customHeight="1"/>
    <row r="62" spans="1:19" ht="12.75" customHeight="1"/>
    <row r="63" spans="1:19" ht="12.75" customHeight="1"/>
    <row r="64" spans="1:19" ht="12.75" customHeight="1"/>
    <row r="65" spans="1:27" ht="12.75" customHeight="1"/>
    <row r="66" spans="1:27" ht="12.75" customHeight="1">
      <c r="A66" s="678" t="s">
        <v>28</v>
      </c>
      <c r="B66" s="678"/>
      <c r="C66" s="678"/>
      <c r="D66" s="678"/>
      <c r="E66" s="678"/>
      <c r="F66" s="678"/>
      <c r="G66" s="678"/>
      <c r="H66" s="678"/>
      <c r="I66" s="678"/>
      <c r="J66" s="678"/>
      <c r="K66" s="678"/>
      <c r="L66" s="678"/>
      <c r="M66" s="678"/>
      <c r="N66" s="678"/>
      <c r="O66" s="678"/>
      <c r="P66" s="678"/>
      <c r="Q66" s="678"/>
      <c r="R66" s="678"/>
      <c r="S66" s="678"/>
      <c r="T66" s="678"/>
      <c r="U66" s="678"/>
      <c r="V66" s="678"/>
      <c r="W66" s="678"/>
      <c r="X66" s="678"/>
      <c r="Y66" s="678"/>
      <c r="Z66" s="678"/>
      <c r="AA66" s="678"/>
    </row>
    <row r="67" spans="1:27" ht="12.75" customHeight="1"/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196">
    <mergeCell ref="G30:L30"/>
    <mergeCell ref="G32:L32"/>
    <mergeCell ref="G34:L34"/>
    <mergeCell ref="B35:D35"/>
    <mergeCell ref="G35:L35"/>
    <mergeCell ref="T26:Y26"/>
    <mergeCell ref="O26:Q26"/>
    <mergeCell ref="T19:Y19"/>
    <mergeCell ref="O14:Q14"/>
    <mergeCell ref="T14:Y14"/>
    <mergeCell ref="T27:Y27"/>
    <mergeCell ref="G12:L12"/>
    <mergeCell ref="O24:Q24"/>
    <mergeCell ref="T24:Y24"/>
    <mergeCell ref="B13:D13"/>
    <mergeCell ref="G13:L13"/>
    <mergeCell ref="O25:Q25"/>
    <mergeCell ref="T25:Y25"/>
    <mergeCell ref="O20:Q20"/>
    <mergeCell ref="T23:Y23"/>
    <mergeCell ref="O19:Q19"/>
    <mergeCell ref="T18:Y18"/>
    <mergeCell ref="O18:Q18"/>
    <mergeCell ref="N18:N27"/>
    <mergeCell ref="T21:Y21"/>
    <mergeCell ref="B23:D23"/>
    <mergeCell ref="B27:D27"/>
    <mergeCell ref="G27:L27"/>
    <mergeCell ref="D1:V1"/>
    <mergeCell ref="W1:Y1"/>
    <mergeCell ref="T30:Y30"/>
    <mergeCell ref="O30:Q30"/>
    <mergeCell ref="T33:Y33"/>
    <mergeCell ref="O33:Q33"/>
    <mergeCell ref="T32:Y32"/>
    <mergeCell ref="O32:Q32"/>
    <mergeCell ref="T29:Y29"/>
    <mergeCell ref="T28:Y28"/>
    <mergeCell ref="O28:Q28"/>
    <mergeCell ref="O15:Q15"/>
    <mergeCell ref="T15:Y15"/>
    <mergeCell ref="G28:L28"/>
    <mergeCell ref="B29:D29"/>
    <mergeCell ref="G29:L29"/>
    <mergeCell ref="B26:D26"/>
    <mergeCell ref="G26:L26"/>
    <mergeCell ref="O16:Q16"/>
    <mergeCell ref="T16:Y16"/>
    <mergeCell ref="O17:Q17"/>
    <mergeCell ref="T17:Y17"/>
    <mergeCell ref="N6:N17"/>
    <mergeCell ref="O6:Q6"/>
    <mergeCell ref="B48:D48"/>
    <mergeCell ref="G48:L48"/>
    <mergeCell ref="T6:Y6"/>
    <mergeCell ref="O7:Q7"/>
    <mergeCell ref="T7:Y7"/>
    <mergeCell ref="O8:Q8"/>
    <mergeCell ref="T8:Y8"/>
    <mergeCell ref="O9:Q9"/>
    <mergeCell ref="T9:Y9"/>
    <mergeCell ref="O10:Q10"/>
    <mergeCell ref="O12:Q12"/>
    <mergeCell ref="T12:Y12"/>
    <mergeCell ref="T11:Y11"/>
    <mergeCell ref="T10:Y10"/>
    <mergeCell ref="O11:Q11"/>
    <mergeCell ref="O27:Q27"/>
    <mergeCell ref="G23:L23"/>
    <mergeCell ref="G9:L9"/>
    <mergeCell ref="B7:D7"/>
    <mergeCell ref="N28:N37"/>
    <mergeCell ref="T35:Y35"/>
    <mergeCell ref="O35:Q35"/>
    <mergeCell ref="O13:Q13"/>
    <mergeCell ref="T13:Y13"/>
    <mergeCell ref="B36:D36"/>
    <mergeCell ref="G36:L36"/>
    <mergeCell ref="B28:D28"/>
    <mergeCell ref="A41:A51"/>
    <mergeCell ref="B41:D41"/>
    <mergeCell ref="G41:L41"/>
    <mergeCell ref="B42:D42"/>
    <mergeCell ref="G42:L42"/>
    <mergeCell ref="B43:D43"/>
    <mergeCell ref="G43:L43"/>
    <mergeCell ref="B44:D44"/>
    <mergeCell ref="G44:L44"/>
    <mergeCell ref="B45:D45"/>
    <mergeCell ref="G45:L45"/>
    <mergeCell ref="B46:D46"/>
    <mergeCell ref="G46:L46"/>
    <mergeCell ref="B49:D49"/>
    <mergeCell ref="G49:L49"/>
    <mergeCell ref="B50:D50"/>
    <mergeCell ref="G50:L50"/>
    <mergeCell ref="B51:D51"/>
    <mergeCell ref="G51:L51"/>
    <mergeCell ref="B47:D47"/>
    <mergeCell ref="G47:L47"/>
    <mergeCell ref="N51:Q51"/>
    <mergeCell ref="B19:D19"/>
    <mergeCell ref="G19:L19"/>
    <mergeCell ref="O31:Q31"/>
    <mergeCell ref="T31:Y31"/>
    <mergeCell ref="B24:D24"/>
    <mergeCell ref="G24:L24"/>
    <mergeCell ref="O36:Q36"/>
    <mergeCell ref="T36:Y36"/>
    <mergeCell ref="B25:D25"/>
    <mergeCell ref="G25:L25"/>
    <mergeCell ref="O37:Q37"/>
    <mergeCell ref="T37:Y37"/>
    <mergeCell ref="B22:D22"/>
    <mergeCell ref="G22:L22"/>
    <mergeCell ref="O34:Q34"/>
    <mergeCell ref="T34:Y34"/>
    <mergeCell ref="O21:Q21"/>
    <mergeCell ref="T20:Y20"/>
    <mergeCell ref="B30:D30"/>
    <mergeCell ref="O23:Q23"/>
    <mergeCell ref="B33:D33"/>
    <mergeCell ref="G33:L33"/>
    <mergeCell ref="B34:D34"/>
    <mergeCell ref="A6:A16"/>
    <mergeCell ref="B6:D6"/>
    <mergeCell ref="G6:L6"/>
    <mergeCell ref="B20:D20"/>
    <mergeCell ref="G20:L20"/>
    <mergeCell ref="B21:D21"/>
    <mergeCell ref="G21:L21"/>
    <mergeCell ref="G18:L18"/>
    <mergeCell ref="G14:L14"/>
    <mergeCell ref="B15:D15"/>
    <mergeCell ref="G15:L15"/>
    <mergeCell ref="B10:D10"/>
    <mergeCell ref="G10:L10"/>
    <mergeCell ref="B11:D11"/>
    <mergeCell ref="G11:L11"/>
    <mergeCell ref="B8:D8"/>
    <mergeCell ref="G8:L8"/>
    <mergeCell ref="B9:D9"/>
    <mergeCell ref="B16:D16"/>
    <mergeCell ref="G16:L16"/>
    <mergeCell ref="B17:D17"/>
    <mergeCell ref="G17:L17"/>
    <mergeCell ref="B18:D18"/>
    <mergeCell ref="B12:D12"/>
    <mergeCell ref="N38:N43"/>
    <mergeCell ref="O39:Q39"/>
    <mergeCell ref="A1:C1"/>
    <mergeCell ref="A2:C2"/>
    <mergeCell ref="D2:E2"/>
    <mergeCell ref="F2:G2"/>
    <mergeCell ref="J2:L2"/>
    <mergeCell ref="O2:P2"/>
    <mergeCell ref="T2:Y2"/>
    <mergeCell ref="G7:L7"/>
    <mergeCell ref="B14:D14"/>
    <mergeCell ref="A3:C3"/>
    <mergeCell ref="D3:R3"/>
    <mergeCell ref="T3:X3"/>
    <mergeCell ref="T4:U4"/>
    <mergeCell ref="W4:X4"/>
    <mergeCell ref="B5:D5"/>
    <mergeCell ref="G5:L5"/>
    <mergeCell ref="O5:Q5"/>
    <mergeCell ref="T5:Y5"/>
    <mergeCell ref="O29:Q29"/>
    <mergeCell ref="A17:A29"/>
    <mergeCell ref="T22:Y22"/>
    <mergeCell ref="O22:Q22"/>
    <mergeCell ref="A66:AA66"/>
    <mergeCell ref="O38:Q38"/>
    <mergeCell ref="T38:Y38"/>
    <mergeCell ref="T39:Y39"/>
    <mergeCell ref="O40:Q40"/>
    <mergeCell ref="T40:Y40"/>
    <mergeCell ref="O41:Q41"/>
    <mergeCell ref="T41:Y41"/>
    <mergeCell ref="O42:Q42"/>
    <mergeCell ref="T42:Y42"/>
    <mergeCell ref="A30:A40"/>
    <mergeCell ref="B37:D37"/>
    <mergeCell ref="G37:L37"/>
    <mergeCell ref="B38:D38"/>
    <mergeCell ref="G38:L38"/>
    <mergeCell ref="B39:D39"/>
    <mergeCell ref="G39:L39"/>
    <mergeCell ref="B40:D40"/>
    <mergeCell ref="G40:L40"/>
    <mergeCell ref="B31:D31"/>
    <mergeCell ref="G31:L31"/>
    <mergeCell ref="B32:D32"/>
    <mergeCell ref="O43:Q43"/>
    <mergeCell ref="T43:Y43"/>
  </mergeCells>
  <phoneticPr fontId="23"/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92"/>
  <sheetViews>
    <sheetView showZeros="0" topLeftCell="B1" workbookViewId="0">
      <selection activeCell="E48" sqref="E48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60" width="3.125" style="7" customWidth="1"/>
    <col min="61" max="16384" width="9" style="7"/>
  </cols>
  <sheetData>
    <row r="1" spans="1:25" s="1" customFormat="1" ht="18.75" customHeight="1">
      <c r="A1" s="850" t="s">
        <v>1831</v>
      </c>
      <c r="B1" s="851"/>
      <c r="C1" s="851"/>
      <c r="D1" s="849" t="s">
        <v>1833</v>
      </c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659" t="str">
        <f>集計表!AC1</f>
        <v>2020/1</v>
      </c>
      <c r="X1" s="659"/>
      <c r="Y1" s="660"/>
    </row>
    <row r="2" spans="1:25" ht="18.75" customHeight="1">
      <c r="A2" s="424" t="s">
        <v>56</v>
      </c>
      <c r="B2" s="446"/>
      <c r="C2" s="425"/>
      <c r="D2" s="455">
        <v>2020</v>
      </c>
      <c r="E2" s="455"/>
      <c r="F2" s="852">
        <f>集計表!F2</f>
        <v>43859</v>
      </c>
      <c r="G2" s="852"/>
      <c r="H2" s="2" t="s">
        <v>1815</v>
      </c>
      <c r="I2" s="2" t="s">
        <v>2158</v>
      </c>
      <c r="J2" s="662">
        <f>集計表!L2</f>
        <v>43861</v>
      </c>
      <c r="K2" s="733"/>
      <c r="L2" s="733"/>
      <c r="M2" s="3" t="s">
        <v>57</v>
      </c>
      <c r="N2" s="4" t="s">
        <v>2159</v>
      </c>
      <c r="O2" s="668">
        <f>集計表!R2</f>
        <v>43862</v>
      </c>
      <c r="P2" s="668"/>
      <c r="Q2" s="168" t="s">
        <v>2160</v>
      </c>
      <c r="R2" s="165" t="s">
        <v>2161</v>
      </c>
      <c r="S2" s="134" t="s">
        <v>2162</v>
      </c>
      <c r="T2" s="612">
        <f>申込書!C9</f>
        <v>0</v>
      </c>
      <c r="U2" s="612"/>
      <c r="V2" s="612"/>
      <c r="W2" s="612"/>
      <c r="X2" s="612"/>
      <c r="Y2" s="613"/>
    </row>
    <row r="3" spans="1:25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134" t="s">
        <v>59</v>
      </c>
      <c r="T3" s="657">
        <f>集計表!N134</f>
        <v>0</v>
      </c>
      <c r="U3" s="657"/>
      <c r="V3" s="657"/>
      <c r="W3" s="657"/>
      <c r="X3" s="657"/>
      <c r="Y3" s="8" t="s">
        <v>60</v>
      </c>
    </row>
    <row r="4" spans="1:25" ht="18.75" customHeight="1">
      <c r="A4" s="7" t="s">
        <v>2369</v>
      </c>
      <c r="T4" s="628" t="s">
        <v>6</v>
      </c>
      <c r="U4" s="628"/>
      <c r="V4" s="22" t="s">
        <v>2163</v>
      </c>
      <c r="W4" s="734">
        <f>S28</f>
        <v>0</v>
      </c>
      <c r="X4" s="628"/>
      <c r="Y4" s="7" t="s">
        <v>2164</v>
      </c>
    </row>
    <row r="5" spans="1:25" ht="12.75" customHeight="1">
      <c r="A5" s="23"/>
      <c r="B5" s="655" t="s">
        <v>2165</v>
      </c>
      <c r="C5" s="653"/>
      <c r="D5" s="653"/>
      <c r="E5" s="124" t="s">
        <v>7</v>
      </c>
      <c r="F5" s="115" t="s">
        <v>8</v>
      </c>
      <c r="G5" s="653" t="s">
        <v>2166</v>
      </c>
      <c r="H5" s="653"/>
      <c r="I5" s="653"/>
      <c r="J5" s="653"/>
      <c r="K5" s="653"/>
      <c r="L5" s="654"/>
      <c r="N5" s="24"/>
      <c r="O5" s="655" t="s">
        <v>2167</v>
      </c>
      <c r="P5" s="653"/>
      <c r="Q5" s="653"/>
      <c r="R5" s="124" t="s">
        <v>7</v>
      </c>
      <c r="S5" s="115" t="s">
        <v>8</v>
      </c>
      <c r="T5" s="653" t="s">
        <v>2166</v>
      </c>
      <c r="U5" s="653"/>
      <c r="V5" s="653"/>
      <c r="W5" s="653"/>
      <c r="X5" s="653"/>
      <c r="Y5" s="654"/>
    </row>
    <row r="6" spans="1:25" ht="12.75" customHeight="1">
      <c r="A6" s="756" t="s">
        <v>1834</v>
      </c>
      <c r="B6" s="645" t="s">
        <v>2168</v>
      </c>
      <c r="C6" s="646"/>
      <c r="D6" s="647"/>
      <c r="E6" s="135">
        <v>360</v>
      </c>
      <c r="F6" s="111"/>
      <c r="G6" s="639" t="s">
        <v>1835</v>
      </c>
      <c r="H6" s="640"/>
      <c r="I6" s="640"/>
      <c r="J6" s="640"/>
      <c r="K6" s="640"/>
      <c r="L6" s="641"/>
      <c r="N6" s="679" t="s">
        <v>2132</v>
      </c>
      <c r="O6" s="636" t="s">
        <v>2169</v>
      </c>
      <c r="P6" s="637"/>
      <c r="Q6" s="638"/>
      <c r="R6" s="140">
        <v>300</v>
      </c>
      <c r="S6" s="111"/>
      <c r="T6" s="630" t="s">
        <v>2125</v>
      </c>
      <c r="U6" s="631"/>
      <c r="V6" s="631"/>
      <c r="W6" s="631"/>
      <c r="X6" s="631"/>
      <c r="Y6" s="632"/>
    </row>
    <row r="7" spans="1:25" ht="12.75" customHeight="1">
      <c r="A7" s="757"/>
      <c r="B7" s="636" t="s">
        <v>2170</v>
      </c>
      <c r="C7" s="637"/>
      <c r="D7" s="638"/>
      <c r="E7" s="140">
        <v>350</v>
      </c>
      <c r="F7" s="111"/>
      <c r="G7" s="630" t="s">
        <v>1838</v>
      </c>
      <c r="H7" s="631"/>
      <c r="I7" s="631"/>
      <c r="J7" s="631"/>
      <c r="K7" s="631"/>
      <c r="L7" s="632"/>
      <c r="N7" s="680"/>
      <c r="O7" s="636" t="s">
        <v>2112</v>
      </c>
      <c r="P7" s="637"/>
      <c r="Q7" s="638"/>
      <c r="R7" s="140">
        <v>340</v>
      </c>
      <c r="S7" s="111"/>
      <c r="T7" s="630" t="s">
        <v>2126</v>
      </c>
      <c r="U7" s="631"/>
      <c r="V7" s="631"/>
      <c r="W7" s="631"/>
      <c r="X7" s="631"/>
      <c r="Y7" s="632"/>
    </row>
    <row r="8" spans="1:25" ht="12.75" customHeight="1">
      <c r="A8" s="757"/>
      <c r="B8" s="636" t="s">
        <v>2171</v>
      </c>
      <c r="C8" s="637"/>
      <c r="D8" s="638"/>
      <c r="E8" s="140">
        <v>750</v>
      </c>
      <c r="F8" s="111"/>
      <c r="G8" s="630" t="s">
        <v>1840</v>
      </c>
      <c r="H8" s="631"/>
      <c r="I8" s="631"/>
      <c r="J8" s="631"/>
      <c r="K8" s="631"/>
      <c r="L8" s="632"/>
      <c r="N8" s="680"/>
      <c r="O8" s="636" t="s">
        <v>2113</v>
      </c>
      <c r="P8" s="637"/>
      <c r="Q8" s="638"/>
      <c r="R8" s="140">
        <v>540</v>
      </c>
      <c r="S8" s="111"/>
      <c r="T8" s="630" t="s">
        <v>2127</v>
      </c>
      <c r="U8" s="631"/>
      <c r="V8" s="631"/>
      <c r="W8" s="631"/>
      <c r="X8" s="631"/>
      <c r="Y8" s="632"/>
    </row>
    <row r="9" spans="1:25" ht="12.75" customHeight="1">
      <c r="A9" s="757"/>
      <c r="B9" s="636" t="s">
        <v>2172</v>
      </c>
      <c r="C9" s="637"/>
      <c r="D9" s="638"/>
      <c r="E9" s="140">
        <v>350</v>
      </c>
      <c r="F9" s="111"/>
      <c r="G9" s="630" t="s">
        <v>1842</v>
      </c>
      <c r="H9" s="631"/>
      <c r="I9" s="631"/>
      <c r="J9" s="631"/>
      <c r="K9" s="631"/>
      <c r="L9" s="632"/>
      <c r="N9" s="680"/>
      <c r="O9" s="636" t="s">
        <v>2114</v>
      </c>
      <c r="P9" s="637"/>
      <c r="Q9" s="638"/>
      <c r="R9" s="140">
        <v>400</v>
      </c>
      <c r="S9" s="111"/>
      <c r="T9" s="630" t="s">
        <v>2128</v>
      </c>
      <c r="U9" s="631"/>
      <c r="V9" s="631"/>
      <c r="W9" s="631"/>
      <c r="X9" s="631"/>
      <c r="Y9" s="632"/>
    </row>
    <row r="10" spans="1:25" ht="12.75" customHeight="1">
      <c r="A10" s="757"/>
      <c r="B10" s="636" t="s">
        <v>2173</v>
      </c>
      <c r="C10" s="637"/>
      <c r="D10" s="638"/>
      <c r="E10" s="140">
        <v>340</v>
      </c>
      <c r="F10" s="111"/>
      <c r="G10" s="630" t="s">
        <v>1844</v>
      </c>
      <c r="H10" s="631"/>
      <c r="I10" s="631"/>
      <c r="J10" s="631"/>
      <c r="K10" s="631"/>
      <c r="L10" s="632"/>
      <c r="N10" s="680"/>
      <c r="O10" s="636" t="s">
        <v>2115</v>
      </c>
      <c r="P10" s="637"/>
      <c r="Q10" s="638"/>
      <c r="R10" s="140">
        <v>300</v>
      </c>
      <c r="S10" s="111"/>
      <c r="T10" s="630" t="s">
        <v>2129</v>
      </c>
      <c r="U10" s="631"/>
      <c r="V10" s="631"/>
      <c r="W10" s="631"/>
      <c r="X10" s="631"/>
      <c r="Y10" s="632"/>
    </row>
    <row r="11" spans="1:25" ht="12.75" customHeight="1">
      <c r="A11" s="757"/>
      <c r="B11" s="636" t="s">
        <v>2174</v>
      </c>
      <c r="C11" s="637"/>
      <c r="D11" s="638"/>
      <c r="E11" s="140">
        <v>300</v>
      </c>
      <c r="F11" s="111"/>
      <c r="G11" s="630" t="s">
        <v>1846</v>
      </c>
      <c r="H11" s="631"/>
      <c r="I11" s="631"/>
      <c r="J11" s="631"/>
      <c r="K11" s="631"/>
      <c r="L11" s="632"/>
      <c r="N11" s="680"/>
      <c r="O11" s="636" t="s">
        <v>2116</v>
      </c>
      <c r="P11" s="637"/>
      <c r="Q11" s="638"/>
      <c r="R11" s="147">
        <v>610</v>
      </c>
      <c r="S11" s="111"/>
      <c r="T11" s="630" t="s">
        <v>2130</v>
      </c>
      <c r="U11" s="631"/>
      <c r="V11" s="631"/>
      <c r="W11" s="631"/>
      <c r="X11" s="631"/>
      <c r="Y11" s="632"/>
    </row>
    <row r="12" spans="1:25" ht="12.75" customHeight="1">
      <c r="A12" s="757"/>
      <c r="B12" s="692" t="s">
        <v>2175</v>
      </c>
      <c r="C12" s="693"/>
      <c r="D12" s="694"/>
      <c r="E12" s="147">
        <v>120</v>
      </c>
      <c r="F12" s="111"/>
      <c r="G12" s="723" t="s">
        <v>1848</v>
      </c>
      <c r="H12" s="724"/>
      <c r="I12" s="724"/>
      <c r="J12" s="724"/>
      <c r="K12" s="724"/>
      <c r="L12" s="725"/>
      <c r="N12" s="680"/>
      <c r="O12" s="636" t="s">
        <v>2117</v>
      </c>
      <c r="P12" s="637"/>
      <c r="Q12" s="638"/>
      <c r="R12" s="140">
        <v>480</v>
      </c>
      <c r="S12" s="111"/>
      <c r="T12" s="630" t="s">
        <v>2131</v>
      </c>
      <c r="U12" s="631"/>
      <c r="V12" s="631"/>
      <c r="W12" s="631"/>
      <c r="X12" s="631"/>
      <c r="Y12" s="632"/>
    </row>
    <row r="13" spans="1:25" ht="12.75" customHeight="1">
      <c r="A13" s="758"/>
      <c r="B13" s="831" t="s">
        <v>1850</v>
      </c>
      <c r="C13" s="832"/>
      <c r="D13" s="833"/>
      <c r="E13" s="175">
        <f>SUM(E6:E12)</f>
        <v>2570</v>
      </c>
      <c r="F13" s="143">
        <f>SUM(F6:F12)</f>
        <v>0</v>
      </c>
      <c r="G13" s="627"/>
      <c r="H13" s="628"/>
      <c r="I13" s="628"/>
      <c r="J13" s="628"/>
      <c r="K13" s="628"/>
      <c r="L13" s="629"/>
      <c r="N13" s="681"/>
      <c r="O13" s="831" t="s">
        <v>1850</v>
      </c>
      <c r="P13" s="832"/>
      <c r="Q13" s="833"/>
      <c r="R13" s="129">
        <f>SUM(R6:R12)</f>
        <v>2970</v>
      </c>
      <c r="S13" s="129">
        <f>SUM(S6:S12)</f>
        <v>0</v>
      </c>
      <c r="T13" s="627"/>
      <c r="U13" s="628"/>
      <c r="V13" s="628"/>
      <c r="W13" s="628"/>
      <c r="X13" s="628"/>
      <c r="Y13" s="629"/>
    </row>
    <row r="14" spans="1:25" ht="12.75" customHeight="1">
      <c r="A14" s="679" t="s">
        <v>1852</v>
      </c>
      <c r="B14" s="749" t="s">
        <v>2176</v>
      </c>
      <c r="C14" s="750"/>
      <c r="D14" s="751"/>
      <c r="E14" s="144">
        <v>860</v>
      </c>
      <c r="F14" s="111"/>
      <c r="G14" s="853" t="s">
        <v>1853</v>
      </c>
      <c r="H14" s="854"/>
      <c r="I14" s="854"/>
      <c r="J14" s="854"/>
      <c r="K14" s="854"/>
      <c r="L14" s="855"/>
      <c r="N14" s="679" t="s">
        <v>2133</v>
      </c>
      <c r="O14" s="856" t="s">
        <v>2177</v>
      </c>
      <c r="P14" s="857"/>
      <c r="Q14" s="858"/>
      <c r="R14" s="136">
        <v>350</v>
      </c>
      <c r="S14" s="111"/>
      <c r="T14" s="859" t="s">
        <v>2134</v>
      </c>
      <c r="U14" s="860"/>
      <c r="V14" s="860"/>
      <c r="W14" s="860"/>
      <c r="X14" s="860"/>
      <c r="Y14" s="861"/>
    </row>
    <row r="15" spans="1:25" ht="12.75" customHeight="1">
      <c r="A15" s="680"/>
      <c r="B15" s="688" t="s">
        <v>2178</v>
      </c>
      <c r="C15" s="331"/>
      <c r="D15" s="332"/>
      <c r="E15" s="140">
        <v>530</v>
      </c>
      <c r="F15" s="111"/>
      <c r="G15" s="630" t="s">
        <v>1855</v>
      </c>
      <c r="H15" s="631"/>
      <c r="I15" s="631"/>
      <c r="J15" s="631"/>
      <c r="K15" s="631"/>
      <c r="L15" s="632"/>
      <c r="N15" s="680"/>
      <c r="O15" s="856" t="s">
        <v>2118</v>
      </c>
      <c r="P15" s="857"/>
      <c r="Q15" s="858"/>
      <c r="R15" s="140">
        <v>250</v>
      </c>
      <c r="S15" s="111"/>
      <c r="T15" s="859" t="s">
        <v>2135</v>
      </c>
      <c r="U15" s="860"/>
      <c r="V15" s="860"/>
      <c r="W15" s="860"/>
      <c r="X15" s="860"/>
      <c r="Y15" s="861"/>
    </row>
    <row r="16" spans="1:25" ht="12.75" customHeight="1">
      <c r="A16" s="680"/>
      <c r="B16" s="688" t="s">
        <v>2179</v>
      </c>
      <c r="C16" s="331"/>
      <c r="D16" s="332"/>
      <c r="E16" s="140">
        <v>220</v>
      </c>
      <c r="F16" s="111"/>
      <c r="G16" s="630" t="s">
        <v>1856</v>
      </c>
      <c r="H16" s="631"/>
      <c r="I16" s="631"/>
      <c r="J16" s="631"/>
      <c r="K16" s="631"/>
      <c r="L16" s="632"/>
      <c r="N16" s="680"/>
      <c r="O16" s="856" t="s">
        <v>2119</v>
      </c>
      <c r="P16" s="857"/>
      <c r="Q16" s="858"/>
      <c r="R16" s="140">
        <v>300</v>
      </c>
      <c r="S16" s="111"/>
      <c r="T16" s="859" t="s">
        <v>2136</v>
      </c>
      <c r="U16" s="860"/>
      <c r="V16" s="860"/>
      <c r="W16" s="860"/>
      <c r="X16" s="860"/>
      <c r="Y16" s="861"/>
    </row>
    <row r="17" spans="1:25" ht="12.75" customHeight="1">
      <c r="A17" s="680"/>
      <c r="B17" s="688" t="s">
        <v>2180</v>
      </c>
      <c r="C17" s="331"/>
      <c r="D17" s="332"/>
      <c r="E17" s="140">
        <v>570</v>
      </c>
      <c r="F17" s="111"/>
      <c r="G17" s="685" t="s">
        <v>1859</v>
      </c>
      <c r="H17" s="686"/>
      <c r="I17" s="686"/>
      <c r="J17" s="686"/>
      <c r="K17" s="686"/>
      <c r="L17" s="687"/>
      <c r="N17" s="680"/>
      <c r="O17" s="856" t="s">
        <v>2120</v>
      </c>
      <c r="P17" s="857"/>
      <c r="Q17" s="858"/>
      <c r="R17" s="140">
        <v>220</v>
      </c>
      <c r="S17" s="111"/>
      <c r="T17" s="859" t="s">
        <v>2137</v>
      </c>
      <c r="U17" s="860"/>
      <c r="V17" s="860"/>
      <c r="W17" s="860"/>
      <c r="X17" s="860"/>
      <c r="Y17" s="861"/>
    </row>
    <row r="18" spans="1:25" ht="12.75" customHeight="1">
      <c r="A18" s="680"/>
      <c r="B18" s="688" t="s">
        <v>2181</v>
      </c>
      <c r="C18" s="331"/>
      <c r="D18" s="332"/>
      <c r="E18" s="140">
        <v>120</v>
      </c>
      <c r="F18" s="111"/>
      <c r="G18" s="630" t="s">
        <v>1861</v>
      </c>
      <c r="H18" s="631"/>
      <c r="I18" s="631"/>
      <c r="J18" s="631"/>
      <c r="K18" s="631"/>
      <c r="L18" s="632"/>
      <c r="N18" s="680"/>
      <c r="O18" s="856" t="s">
        <v>2121</v>
      </c>
      <c r="P18" s="857"/>
      <c r="Q18" s="858"/>
      <c r="R18" s="147">
        <v>240</v>
      </c>
      <c r="S18" s="111"/>
      <c r="T18" s="859" t="s">
        <v>2138</v>
      </c>
      <c r="U18" s="860"/>
      <c r="V18" s="860"/>
      <c r="W18" s="860"/>
      <c r="X18" s="860"/>
      <c r="Y18" s="861"/>
    </row>
    <row r="19" spans="1:25" ht="12.75" customHeight="1">
      <c r="A19" s="680"/>
      <c r="B19" s="688" t="s">
        <v>2182</v>
      </c>
      <c r="C19" s="331"/>
      <c r="D19" s="332"/>
      <c r="E19" s="140">
        <v>540</v>
      </c>
      <c r="F19" s="111"/>
      <c r="G19" s="630" t="s">
        <v>1863</v>
      </c>
      <c r="H19" s="631"/>
      <c r="I19" s="631"/>
      <c r="J19" s="631"/>
      <c r="K19" s="631"/>
      <c r="L19" s="632"/>
      <c r="N19" s="680"/>
      <c r="O19" s="856" t="s">
        <v>2122</v>
      </c>
      <c r="P19" s="857"/>
      <c r="Q19" s="858"/>
      <c r="R19" s="140">
        <v>190</v>
      </c>
      <c r="S19" s="111"/>
      <c r="T19" s="859" t="s">
        <v>2139</v>
      </c>
      <c r="U19" s="860"/>
      <c r="V19" s="860"/>
      <c r="W19" s="860"/>
      <c r="X19" s="860"/>
      <c r="Y19" s="861"/>
    </row>
    <row r="20" spans="1:25" ht="12.75" customHeight="1">
      <c r="A20" s="680"/>
      <c r="B20" s="688" t="s">
        <v>2183</v>
      </c>
      <c r="C20" s="331"/>
      <c r="D20" s="332"/>
      <c r="E20" s="140">
        <v>590</v>
      </c>
      <c r="F20" s="111"/>
      <c r="G20" s="630" t="s">
        <v>1865</v>
      </c>
      <c r="H20" s="631"/>
      <c r="I20" s="631"/>
      <c r="J20" s="631"/>
      <c r="K20" s="631"/>
      <c r="L20" s="632"/>
      <c r="N20" s="680"/>
      <c r="O20" s="856" t="s">
        <v>2123</v>
      </c>
      <c r="P20" s="857"/>
      <c r="Q20" s="858"/>
      <c r="R20" s="136">
        <v>250</v>
      </c>
      <c r="S20" s="111"/>
      <c r="T20" s="859" t="s">
        <v>2140</v>
      </c>
      <c r="U20" s="860"/>
      <c r="V20" s="860"/>
      <c r="W20" s="860"/>
      <c r="X20" s="860"/>
      <c r="Y20" s="861"/>
    </row>
    <row r="21" spans="1:25" ht="12.75" customHeight="1">
      <c r="A21" s="680"/>
      <c r="B21" s="688" t="s">
        <v>2184</v>
      </c>
      <c r="C21" s="331"/>
      <c r="D21" s="332"/>
      <c r="E21" s="140">
        <v>470</v>
      </c>
      <c r="F21" s="111"/>
      <c r="G21" s="630" t="s">
        <v>1867</v>
      </c>
      <c r="H21" s="631"/>
      <c r="I21" s="631"/>
      <c r="J21" s="631"/>
      <c r="K21" s="631"/>
      <c r="L21" s="632"/>
      <c r="N21" s="680"/>
      <c r="O21" s="856" t="s">
        <v>2124</v>
      </c>
      <c r="P21" s="857"/>
      <c r="Q21" s="858"/>
      <c r="R21" s="140">
        <v>310</v>
      </c>
      <c r="S21" s="111"/>
      <c r="T21" s="630" t="s">
        <v>2141</v>
      </c>
      <c r="U21" s="631"/>
      <c r="V21" s="631"/>
      <c r="W21" s="631"/>
      <c r="X21" s="631"/>
      <c r="Y21" s="632"/>
    </row>
    <row r="22" spans="1:25" ht="12.75" customHeight="1">
      <c r="A22" s="680"/>
      <c r="B22" s="688" t="s">
        <v>2185</v>
      </c>
      <c r="C22" s="331"/>
      <c r="D22" s="332"/>
      <c r="E22" s="140">
        <v>400</v>
      </c>
      <c r="F22" s="111"/>
      <c r="G22" s="630" t="s">
        <v>1869</v>
      </c>
      <c r="H22" s="631"/>
      <c r="I22" s="631"/>
      <c r="J22" s="631"/>
      <c r="K22" s="631"/>
      <c r="L22" s="632"/>
      <c r="N22" s="681"/>
      <c r="O22" s="831" t="s">
        <v>1850</v>
      </c>
      <c r="P22" s="832"/>
      <c r="Q22" s="833"/>
      <c r="R22" s="129">
        <f>SUM(R14:R21)</f>
        <v>2110</v>
      </c>
      <c r="S22" s="129">
        <f>SUM(S14:S21)</f>
        <v>0</v>
      </c>
      <c r="T22" s="627"/>
      <c r="U22" s="628"/>
      <c r="V22" s="628"/>
      <c r="W22" s="628"/>
      <c r="X22" s="628"/>
      <c r="Y22" s="629"/>
    </row>
    <row r="23" spans="1:25" ht="12.75" customHeight="1">
      <c r="A23" s="680"/>
      <c r="B23" s="688" t="s">
        <v>2186</v>
      </c>
      <c r="C23" s="331"/>
      <c r="D23" s="332"/>
      <c r="E23" s="140">
        <v>540</v>
      </c>
      <c r="F23" s="111"/>
      <c r="G23" s="630" t="s">
        <v>1871</v>
      </c>
      <c r="H23" s="631"/>
      <c r="I23" s="631"/>
      <c r="J23" s="631"/>
      <c r="K23" s="631"/>
      <c r="L23" s="632"/>
      <c r="N23" s="49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</row>
    <row r="24" spans="1:25" ht="12.75" customHeight="1">
      <c r="A24" s="680"/>
      <c r="B24" s="825" t="s">
        <v>2187</v>
      </c>
      <c r="C24" s="826"/>
      <c r="D24" s="827"/>
      <c r="E24" s="147">
        <v>360</v>
      </c>
      <c r="F24" s="111"/>
      <c r="G24" s="723" t="s">
        <v>1873</v>
      </c>
      <c r="H24" s="724"/>
      <c r="I24" s="724"/>
      <c r="J24" s="724"/>
      <c r="K24" s="724"/>
      <c r="L24" s="725"/>
      <c r="N24" s="49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</row>
    <row r="25" spans="1:25" ht="12.75" customHeight="1">
      <c r="A25" s="680"/>
      <c r="B25" s="831" t="s">
        <v>1850</v>
      </c>
      <c r="C25" s="832"/>
      <c r="D25" s="833"/>
      <c r="E25" s="116">
        <f>SUM(E14:E24)</f>
        <v>5200</v>
      </c>
      <c r="F25" s="129">
        <f>SUM(F14:F24)</f>
        <v>0</v>
      </c>
      <c r="G25" s="627"/>
      <c r="H25" s="628"/>
      <c r="I25" s="628"/>
      <c r="J25" s="628"/>
      <c r="K25" s="628"/>
      <c r="L25" s="629"/>
      <c r="N25" s="49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</row>
    <row r="26" spans="1:25" ht="12.75" customHeight="1">
      <c r="A26" s="756" t="s">
        <v>1876</v>
      </c>
      <c r="B26" s="706" t="s">
        <v>2188</v>
      </c>
      <c r="C26" s="707"/>
      <c r="D26" s="708"/>
      <c r="E26" s="136">
        <v>320</v>
      </c>
      <c r="F26" s="111"/>
      <c r="G26" s="859" t="s">
        <v>1877</v>
      </c>
      <c r="H26" s="860"/>
      <c r="I26" s="860"/>
      <c r="J26" s="860"/>
      <c r="K26" s="860"/>
      <c r="L26" s="861"/>
      <c r="N26" s="49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</row>
    <row r="27" spans="1:25" ht="12.75" customHeight="1">
      <c r="A27" s="757"/>
      <c r="B27" s="688" t="s">
        <v>2189</v>
      </c>
      <c r="C27" s="331"/>
      <c r="D27" s="332"/>
      <c r="E27" s="140">
        <v>1300</v>
      </c>
      <c r="F27" s="111"/>
      <c r="G27" s="630" t="s">
        <v>1878</v>
      </c>
      <c r="H27" s="631"/>
      <c r="I27" s="631"/>
      <c r="J27" s="631"/>
      <c r="K27" s="631"/>
      <c r="L27" s="632"/>
      <c r="N27" s="49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</row>
    <row r="28" spans="1:25" ht="12.75" customHeight="1">
      <c r="A28" s="757"/>
      <c r="B28" s="825" t="s">
        <v>2190</v>
      </c>
      <c r="C28" s="826"/>
      <c r="D28" s="827"/>
      <c r="E28" s="147">
        <v>1140</v>
      </c>
      <c r="F28" s="111"/>
      <c r="G28" s="723" t="s">
        <v>1881</v>
      </c>
      <c r="H28" s="724"/>
      <c r="I28" s="724"/>
      <c r="J28" s="724"/>
      <c r="K28" s="724"/>
      <c r="L28" s="725"/>
      <c r="N28" s="862" t="s">
        <v>1929</v>
      </c>
      <c r="O28" s="862"/>
      <c r="P28" s="862"/>
      <c r="Q28" s="862"/>
      <c r="R28" s="145">
        <f>SUM(R22,R13,E13,E25,E35,E45,E56)</f>
        <v>26310</v>
      </c>
      <c r="S28" s="126">
        <f>SUM(S22,S13,F13,F25,F35,F45,F56)</f>
        <v>0</v>
      </c>
      <c r="T28" s="182"/>
      <c r="U28" s="182"/>
      <c r="V28" s="182"/>
      <c r="W28" s="182"/>
      <c r="X28" s="182"/>
      <c r="Y28" s="182"/>
    </row>
    <row r="29" spans="1:25" ht="12.75" customHeight="1">
      <c r="A29" s="757"/>
      <c r="B29" s="688" t="s">
        <v>2191</v>
      </c>
      <c r="C29" s="331"/>
      <c r="D29" s="332"/>
      <c r="E29" s="140">
        <v>740</v>
      </c>
      <c r="F29" s="111"/>
      <c r="G29" s="630" t="s">
        <v>1883</v>
      </c>
      <c r="H29" s="631"/>
      <c r="I29" s="631"/>
      <c r="J29" s="631"/>
      <c r="K29" s="631"/>
      <c r="L29" s="632"/>
      <c r="N29" s="49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</row>
    <row r="30" spans="1:25" ht="12.75" customHeight="1">
      <c r="A30" s="757"/>
      <c r="B30" s="706" t="s">
        <v>2192</v>
      </c>
      <c r="C30" s="707"/>
      <c r="D30" s="708"/>
      <c r="E30" s="136">
        <v>270</v>
      </c>
      <c r="F30" s="111"/>
      <c r="G30" s="859" t="s">
        <v>1885</v>
      </c>
      <c r="H30" s="860"/>
      <c r="I30" s="860"/>
      <c r="J30" s="860"/>
      <c r="K30" s="860"/>
      <c r="L30" s="861"/>
      <c r="N30" s="49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</row>
    <row r="31" spans="1:25" ht="12.75" customHeight="1">
      <c r="A31" s="757"/>
      <c r="B31" s="688" t="s">
        <v>2193</v>
      </c>
      <c r="C31" s="331"/>
      <c r="D31" s="332"/>
      <c r="E31" s="140">
        <v>400</v>
      </c>
      <c r="F31" s="111"/>
      <c r="G31" s="630" t="s">
        <v>1887</v>
      </c>
      <c r="H31" s="631"/>
      <c r="I31" s="631"/>
      <c r="J31" s="631"/>
      <c r="K31" s="631"/>
      <c r="L31" s="632"/>
      <c r="N31" s="49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</row>
    <row r="32" spans="1:25" ht="12.75" customHeight="1">
      <c r="A32" s="757"/>
      <c r="B32" s="688" t="s">
        <v>2194</v>
      </c>
      <c r="C32" s="331"/>
      <c r="D32" s="332"/>
      <c r="E32" s="140">
        <v>460</v>
      </c>
      <c r="F32" s="111"/>
      <c r="G32" s="630" t="s">
        <v>1889</v>
      </c>
      <c r="H32" s="631"/>
      <c r="I32" s="631"/>
      <c r="J32" s="631"/>
      <c r="K32" s="631"/>
      <c r="L32" s="632"/>
      <c r="N32" s="49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</row>
    <row r="33" spans="1:29" ht="12.75" customHeight="1">
      <c r="A33" s="757"/>
      <c r="B33" s="688" t="s">
        <v>2195</v>
      </c>
      <c r="C33" s="331"/>
      <c r="D33" s="332"/>
      <c r="E33" s="140">
        <v>350</v>
      </c>
      <c r="F33" s="111"/>
      <c r="G33" s="630" t="s">
        <v>1891</v>
      </c>
      <c r="H33" s="631"/>
      <c r="I33" s="631"/>
      <c r="J33" s="631"/>
      <c r="K33" s="631"/>
      <c r="L33" s="632"/>
      <c r="N33" s="49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</row>
    <row r="34" spans="1:29" ht="12.75" customHeight="1">
      <c r="A34" s="757"/>
      <c r="B34" s="825" t="s">
        <v>2196</v>
      </c>
      <c r="C34" s="826"/>
      <c r="D34" s="827"/>
      <c r="E34" s="147">
        <v>410</v>
      </c>
      <c r="F34" s="111"/>
      <c r="G34" s="723" t="s">
        <v>1893</v>
      </c>
      <c r="H34" s="724"/>
      <c r="I34" s="724"/>
      <c r="J34" s="724"/>
      <c r="K34" s="724"/>
      <c r="L34" s="725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</row>
    <row r="35" spans="1:29" ht="12.75" customHeight="1">
      <c r="A35" s="758"/>
      <c r="B35" s="831" t="s">
        <v>1850</v>
      </c>
      <c r="C35" s="832"/>
      <c r="D35" s="833"/>
      <c r="E35" s="116">
        <f>SUM(E26:E34)</f>
        <v>5390</v>
      </c>
      <c r="F35" s="129">
        <f>SUM(F26:F34)</f>
        <v>0</v>
      </c>
      <c r="G35" s="627"/>
      <c r="H35" s="628"/>
      <c r="I35" s="628"/>
      <c r="J35" s="628"/>
      <c r="K35" s="628"/>
      <c r="L35" s="629"/>
      <c r="N35" s="166"/>
      <c r="O35" s="170"/>
      <c r="P35" s="170"/>
      <c r="Q35" s="170"/>
      <c r="R35" s="47"/>
      <c r="S35" s="47"/>
      <c r="T35" s="166"/>
      <c r="U35" s="166"/>
      <c r="V35" s="166"/>
      <c r="W35" s="166"/>
      <c r="X35" s="166"/>
      <c r="Y35" s="166"/>
    </row>
    <row r="36" spans="1:29" ht="12.75" customHeight="1">
      <c r="A36" s="756" t="s">
        <v>1895</v>
      </c>
      <c r="B36" s="841" t="s">
        <v>2197</v>
      </c>
      <c r="C36" s="842"/>
      <c r="D36" s="843"/>
      <c r="E36" s="149">
        <v>490</v>
      </c>
      <c r="F36" s="111"/>
      <c r="G36" s="696" t="s">
        <v>1896</v>
      </c>
      <c r="H36" s="697"/>
      <c r="I36" s="697"/>
      <c r="J36" s="697"/>
      <c r="K36" s="697"/>
      <c r="L36" s="698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</row>
    <row r="37" spans="1:29" ht="12.75" customHeight="1">
      <c r="A37" s="757"/>
      <c r="B37" s="822" t="s">
        <v>2198</v>
      </c>
      <c r="C37" s="823"/>
      <c r="D37" s="824"/>
      <c r="E37" s="140">
        <v>240</v>
      </c>
      <c r="F37" s="111"/>
      <c r="G37" s="630" t="s">
        <v>1899</v>
      </c>
      <c r="H37" s="631"/>
      <c r="I37" s="631"/>
      <c r="J37" s="631"/>
      <c r="K37" s="631"/>
      <c r="L37" s="632"/>
      <c r="N37" s="166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9" ht="12.75" customHeight="1">
      <c r="A38" s="757"/>
      <c r="B38" s="706" t="s">
        <v>2199</v>
      </c>
      <c r="C38" s="707"/>
      <c r="D38" s="708"/>
      <c r="E38" s="136">
        <v>280</v>
      </c>
      <c r="F38" s="111"/>
      <c r="G38" s="859" t="s">
        <v>1901</v>
      </c>
      <c r="H38" s="860"/>
      <c r="I38" s="860"/>
      <c r="J38" s="860"/>
      <c r="K38" s="860"/>
      <c r="L38" s="861"/>
      <c r="N38" s="170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</row>
    <row r="39" spans="1:29" ht="12.75" customHeight="1">
      <c r="A39" s="757"/>
      <c r="B39" s="688" t="s">
        <v>2200</v>
      </c>
      <c r="C39" s="331"/>
      <c r="D39" s="332"/>
      <c r="E39" s="140">
        <v>500</v>
      </c>
      <c r="F39" s="111"/>
      <c r="G39" s="630" t="s">
        <v>1903</v>
      </c>
      <c r="H39" s="631"/>
      <c r="I39" s="631"/>
      <c r="J39" s="631"/>
      <c r="K39" s="631"/>
      <c r="L39" s="632"/>
      <c r="N39" s="166"/>
      <c r="AC39" s="34"/>
    </row>
    <row r="40" spans="1:29" ht="12.75" customHeight="1">
      <c r="A40" s="757"/>
      <c r="B40" s="688" t="s">
        <v>2201</v>
      </c>
      <c r="C40" s="331"/>
      <c r="D40" s="332"/>
      <c r="E40" s="140">
        <v>420</v>
      </c>
      <c r="F40" s="111"/>
      <c r="G40" s="630" t="s">
        <v>1905</v>
      </c>
      <c r="H40" s="631"/>
      <c r="I40" s="631"/>
      <c r="J40" s="631"/>
      <c r="K40" s="631"/>
      <c r="L40" s="632"/>
      <c r="N40" s="41"/>
      <c r="AC40" s="34"/>
    </row>
    <row r="41" spans="1:29" ht="12.75" customHeight="1">
      <c r="A41" s="757"/>
      <c r="B41" s="688" t="s">
        <v>2202</v>
      </c>
      <c r="C41" s="331"/>
      <c r="D41" s="332"/>
      <c r="E41" s="140">
        <v>480</v>
      </c>
      <c r="F41" s="111"/>
      <c r="G41" s="630" t="s">
        <v>1907</v>
      </c>
      <c r="H41" s="631"/>
      <c r="I41" s="631"/>
      <c r="J41" s="631"/>
      <c r="K41" s="631"/>
      <c r="L41" s="632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</row>
    <row r="42" spans="1:29" ht="12.75" customHeight="1">
      <c r="A42" s="757"/>
      <c r="B42" s="688" t="s">
        <v>2203</v>
      </c>
      <c r="C42" s="331"/>
      <c r="D42" s="332"/>
      <c r="E42" s="140">
        <v>550</v>
      </c>
      <c r="F42" s="111"/>
      <c r="G42" s="630" t="s">
        <v>1909</v>
      </c>
      <c r="H42" s="631"/>
      <c r="I42" s="631"/>
      <c r="J42" s="631"/>
      <c r="K42" s="631"/>
      <c r="L42" s="632"/>
    </row>
    <row r="43" spans="1:29" ht="12.75" customHeight="1">
      <c r="A43" s="757"/>
      <c r="B43" s="688" t="s">
        <v>2204</v>
      </c>
      <c r="C43" s="331"/>
      <c r="D43" s="332"/>
      <c r="E43" s="140">
        <v>370</v>
      </c>
      <c r="F43" s="111"/>
      <c r="G43" s="630" t="s">
        <v>1911</v>
      </c>
      <c r="H43" s="631"/>
      <c r="I43" s="631"/>
      <c r="J43" s="631"/>
      <c r="K43" s="631"/>
      <c r="L43" s="632"/>
    </row>
    <row r="44" spans="1:29" ht="12.75" customHeight="1">
      <c r="A44" s="757"/>
      <c r="B44" s="825" t="s">
        <v>2205</v>
      </c>
      <c r="C44" s="826"/>
      <c r="D44" s="827"/>
      <c r="E44" s="147">
        <v>500</v>
      </c>
      <c r="F44" s="111"/>
      <c r="G44" s="723" t="s">
        <v>1913</v>
      </c>
      <c r="H44" s="724"/>
      <c r="I44" s="724"/>
      <c r="J44" s="724"/>
      <c r="K44" s="724"/>
      <c r="L44" s="725"/>
      <c r="N44" s="166"/>
    </row>
    <row r="45" spans="1:29" ht="12.75" customHeight="1">
      <c r="A45" s="758"/>
      <c r="B45" s="831" t="s">
        <v>1850</v>
      </c>
      <c r="C45" s="832"/>
      <c r="D45" s="833"/>
      <c r="E45" s="116">
        <f>SUM(E36:E44)</f>
        <v>3830</v>
      </c>
      <c r="F45" s="129">
        <f>SUM(F36:F44)</f>
        <v>0</v>
      </c>
      <c r="G45" s="627"/>
      <c r="H45" s="628"/>
      <c r="I45" s="628"/>
      <c r="J45" s="628"/>
      <c r="K45" s="628"/>
      <c r="L45" s="629"/>
    </row>
    <row r="46" spans="1:29" ht="12.75" customHeight="1">
      <c r="A46" s="757" t="s">
        <v>1916</v>
      </c>
      <c r="B46" s="841" t="s">
        <v>2206</v>
      </c>
      <c r="C46" s="842"/>
      <c r="D46" s="843"/>
      <c r="E46" s="149">
        <v>290</v>
      </c>
      <c r="F46" s="111"/>
      <c r="G46" s="696" t="s">
        <v>1917</v>
      </c>
      <c r="H46" s="697"/>
      <c r="I46" s="697"/>
      <c r="J46" s="697"/>
      <c r="K46" s="697"/>
      <c r="L46" s="698"/>
    </row>
    <row r="47" spans="1:29" ht="12.75" customHeight="1">
      <c r="A47" s="757"/>
      <c r="B47" s="822" t="s">
        <v>2207</v>
      </c>
      <c r="C47" s="823"/>
      <c r="D47" s="824"/>
      <c r="E47" s="140">
        <v>360</v>
      </c>
      <c r="F47" s="111"/>
      <c r="G47" s="630" t="s">
        <v>1919</v>
      </c>
      <c r="H47" s="631"/>
      <c r="I47" s="631"/>
      <c r="J47" s="631"/>
      <c r="K47" s="631"/>
      <c r="L47" s="632"/>
    </row>
    <row r="48" spans="1:29" ht="12.75" customHeight="1">
      <c r="A48" s="757"/>
      <c r="B48" s="706" t="s">
        <v>2208</v>
      </c>
      <c r="C48" s="707"/>
      <c r="D48" s="708"/>
      <c r="E48" s="136">
        <v>420</v>
      </c>
      <c r="F48" s="111"/>
      <c r="G48" s="859" t="s">
        <v>1920</v>
      </c>
      <c r="H48" s="860"/>
      <c r="I48" s="860"/>
      <c r="J48" s="860"/>
      <c r="K48" s="860"/>
      <c r="L48" s="861"/>
    </row>
    <row r="49" spans="1:27" ht="12.75" customHeight="1">
      <c r="A49" s="757"/>
      <c r="B49" s="688" t="s">
        <v>2209</v>
      </c>
      <c r="C49" s="331"/>
      <c r="D49" s="332"/>
      <c r="E49" s="140">
        <v>450</v>
      </c>
      <c r="F49" s="111"/>
      <c r="G49" s="630" t="s">
        <v>1921</v>
      </c>
      <c r="H49" s="631"/>
      <c r="I49" s="631"/>
      <c r="J49" s="631"/>
      <c r="K49" s="631"/>
      <c r="L49" s="632"/>
    </row>
    <row r="50" spans="1:27" ht="12.75" customHeight="1">
      <c r="A50" s="757"/>
      <c r="B50" s="688" t="s">
        <v>2210</v>
      </c>
      <c r="C50" s="331"/>
      <c r="D50" s="332"/>
      <c r="E50" s="140">
        <v>520</v>
      </c>
      <c r="F50" s="111"/>
      <c r="G50" s="630" t="s">
        <v>1923</v>
      </c>
      <c r="H50" s="631"/>
      <c r="I50" s="631"/>
      <c r="J50" s="631"/>
      <c r="K50" s="631"/>
      <c r="L50" s="632"/>
    </row>
    <row r="51" spans="1:27" ht="12.75" customHeight="1">
      <c r="A51" s="757"/>
      <c r="B51" s="688" t="s">
        <v>2211</v>
      </c>
      <c r="C51" s="331"/>
      <c r="D51" s="332"/>
      <c r="E51" s="140">
        <v>320</v>
      </c>
      <c r="F51" s="111"/>
      <c r="G51" s="630" t="s">
        <v>1924</v>
      </c>
      <c r="H51" s="631"/>
      <c r="I51" s="631"/>
      <c r="J51" s="631"/>
      <c r="K51" s="631"/>
      <c r="L51" s="632"/>
    </row>
    <row r="52" spans="1:27" ht="12.75" customHeight="1">
      <c r="A52" s="757"/>
      <c r="B52" s="688" t="s">
        <v>2212</v>
      </c>
      <c r="C52" s="331"/>
      <c r="D52" s="332"/>
      <c r="E52" s="140">
        <v>480</v>
      </c>
      <c r="F52" s="111"/>
      <c r="G52" s="630" t="s">
        <v>1925</v>
      </c>
      <c r="H52" s="631"/>
      <c r="I52" s="631"/>
      <c r="J52" s="631"/>
      <c r="K52" s="631"/>
      <c r="L52" s="632"/>
    </row>
    <row r="53" spans="1:27" ht="12.75" customHeight="1">
      <c r="A53" s="757"/>
      <c r="B53" s="688" t="s">
        <v>2213</v>
      </c>
      <c r="C53" s="331"/>
      <c r="D53" s="332"/>
      <c r="E53" s="140">
        <v>450</v>
      </c>
      <c r="F53" s="111"/>
      <c r="G53" s="630" t="s">
        <v>1926</v>
      </c>
      <c r="H53" s="631"/>
      <c r="I53" s="631"/>
      <c r="J53" s="631"/>
      <c r="K53" s="631"/>
      <c r="L53" s="632"/>
    </row>
    <row r="54" spans="1:27" ht="12.75" customHeight="1">
      <c r="A54" s="757"/>
      <c r="B54" s="688" t="s">
        <v>2214</v>
      </c>
      <c r="C54" s="331"/>
      <c r="D54" s="332"/>
      <c r="E54" s="140">
        <v>330</v>
      </c>
      <c r="F54" s="111"/>
      <c r="G54" s="630" t="s">
        <v>1927</v>
      </c>
      <c r="H54" s="631"/>
      <c r="I54" s="631"/>
      <c r="J54" s="631"/>
      <c r="K54" s="631"/>
      <c r="L54" s="632"/>
    </row>
    <row r="55" spans="1:27" ht="12.75" customHeight="1">
      <c r="A55" s="757"/>
      <c r="B55" s="825" t="s">
        <v>2215</v>
      </c>
      <c r="C55" s="826"/>
      <c r="D55" s="827"/>
      <c r="E55" s="147">
        <v>620</v>
      </c>
      <c r="F55" s="111"/>
      <c r="G55" s="723" t="s">
        <v>1928</v>
      </c>
      <c r="H55" s="724"/>
      <c r="I55" s="724"/>
      <c r="J55" s="724"/>
      <c r="K55" s="724"/>
      <c r="L55" s="725"/>
    </row>
    <row r="56" spans="1:27" ht="12.75" customHeight="1">
      <c r="A56" s="757"/>
      <c r="B56" s="831" t="s">
        <v>1850</v>
      </c>
      <c r="C56" s="832"/>
      <c r="D56" s="833"/>
      <c r="E56" s="116">
        <f>SUM(E46:E55)</f>
        <v>4240</v>
      </c>
      <c r="F56" s="129">
        <f>SUM(F46:F55)</f>
        <v>0</v>
      </c>
      <c r="G56" s="627"/>
      <c r="H56" s="628"/>
      <c r="I56" s="628"/>
      <c r="J56" s="628"/>
      <c r="K56" s="628"/>
      <c r="L56" s="629"/>
    </row>
    <row r="57" spans="1:27" ht="12.75" customHeight="1">
      <c r="A57" s="146"/>
      <c r="B57" s="320"/>
      <c r="C57" s="320"/>
      <c r="D57" s="320"/>
      <c r="E57" s="169"/>
      <c r="F57" s="169"/>
      <c r="G57" s="798"/>
      <c r="H57" s="798"/>
      <c r="I57" s="798"/>
      <c r="J57" s="798"/>
      <c r="K57" s="798"/>
      <c r="L57" s="798"/>
    </row>
    <row r="58" spans="1:27" ht="12.75" customHeight="1">
      <c r="G58" s="697"/>
      <c r="H58" s="697"/>
      <c r="I58" s="697"/>
      <c r="J58" s="697"/>
      <c r="K58" s="697"/>
      <c r="L58" s="697"/>
    </row>
    <row r="59" spans="1:27" ht="12.75" customHeight="1"/>
    <row r="60" spans="1:27" ht="12.75" customHeight="1">
      <c r="A60" s="678" t="s">
        <v>28</v>
      </c>
      <c r="B60" s="678"/>
      <c r="C60" s="678"/>
      <c r="D60" s="678"/>
      <c r="E60" s="678"/>
      <c r="F60" s="678"/>
      <c r="G60" s="678"/>
      <c r="H60" s="678"/>
      <c r="I60" s="678"/>
      <c r="J60" s="678"/>
      <c r="K60" s="678"/>
      <c r="L60" s="678"/>
      <c r="M60" s="678"/>
      <c r="N60" s="678"/>
      <c r="O60" s="678"/>
      <c r="P60" s="678"/>
      <c r="Q60" s="678"/>
      <c r="R60" s="678"/>
      <c r="S60" s="678"/>
      <c r="T60" s="678"/>
      <c r="U60" s="678"/>
      <c r="V60" s="678"/>
      <c r="W60" s="678"/>
      <c r="X60" s="678"/>
      <c r="Y60" s="678"/>
      <c r="Z60" s="20"/>
      <c r="AA60" s="20"/>
    </row>
    <row r="61" spans="1:27" ht="12.75" customHeight="1"/>
    <row r="62" spans="1:27" ht="12.75" customHeight="1"/>
    <row r="63" spans="1:27" ht="12.75" customHeight="1"/>
    <row r="64" spans="1:2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166">
    <mergeCell ref="G58:L58"/>
    <mergeCell ref="B57:D57"/>
    <mergeCell ref="G57:L57"/>
    <mergeCell ref="B54:D54"/>
    <mergeCell ref="G54:L54"/>
    <mergeCell ref="B55:D55"/>
    <mergeCell ref="G55:L55"/>
    <mergeCell ref="G48:L48"/>
    <mergeCell ref="B49:D49"/>
    <mergeCell ref="G49:L49"/>
    <mergeCell ref="B33:D33"/>
    <mergeCell ref="G33:L33"/>
    <mergeCell ref="A46:A56"/>
    <mergeCell ref="B46:D46"/>
    <mergeCell ref="G46:L46"/>
    <mergeCell ref="B47:D47"/>
    <mergeCell ref="G47:L47"/>
    <mergeCell ref="B48:D48"/>
    <mergeCell ref="B52:D52"/>
    <mergeCell ref="G52:L52"/>
    <mergeCell ref="B53:D53"/>
    <mergeCell ref="G53:L53"/>
    <mergeCell ref="B56:D56"/>
    <mergeCell ref="G56:L56"/>
    <mergeCell ref="B50:D50"/>
    <mergeCell ref="G50:L50"/>
    <mergeCell ref="B51:D51"/>
    <mergeCell ref="G51:L51"/>
    <mergeCell ref="A36:A45"/>
    <mergeCell ref="B36:D36"/>
    <mergeCell ref="G36:L36"/>
    <mergeCell ref="B37:D37"/>
    <mergeCell ref="G37:L37"/>
    <mergeCell ref="B40:D40"/>
    <mergeCell ref="G41:L41"/>
    <mergeCell ref="B38:D38"/>
    <mergeCell ref="G38:L38"/>
    <mergeCell ref="B39:D39"/>
    <mergeCell ref="G39:L39"/>
    <mergeCell ref="B44:D44"/>
    <mergeCell ref="G44:L44"/>
    <mergeCell ref="B45:D45"/>
    <mergeCell ref="G45:L45"/>
    <mergeCell ref="B42:D42"/>
    <mergeCell ref="G42:L42"/>
    <mergeCell ref="B43:D43"/>
    <mergeCell ref="G43:L43"/>
    <mergeCell ref="G40:L40"/>
    <mergeCell ref="B41:D41"/>
    <mergeCell ref="A26:A35"/>
    <mergeCell ref="B26:D26"/>
    <mergeCell ref="G26:L26"/>
    <mergeCell ref="O22:Q22"/>
    <mergeCell ref="T22:Y22"/>
    <mergeCell ref="B27:D27"/>
    <mergeCell ref="G27:L27"/>
    <mergeCell ref="B30:D30"/>
    <mergeCell ref="G30:L30"/>
    <mergeCell ref="B31:D31"/>
    <mergeCell ref="G31:L31"/>
    <mergeCell ref="B28:D28"/>
    <mergeCell ref="G28:L28"/>
    <mergeCell ref="B29:D29"/>
    <mergeCell ref="G29:L29"/>
    <mergeCell ref="B34:D34"/>
    <mergeCell ref="G34:L34"/>
    <mergeCell ref="B35:D35"/>
    <mergeCell ref="G35:L35"/>
    <mergeCell ref="B32:D32"/>
    <mergeCell ref="G32:L32"/>
    <mergeCell ref="B25:D25"/>
    <mergeCell ref="G25:L25"/>
    <mergeCell ref="N28:Q28"/>
    <mergeCell ref="T17:Y17"/>
    <mergeCell ref="N14:N22"/>
    <mergeCell ref="B24:D24"/>
    <mergeCell ref="G24:L24"/>
    <mergeCell ref="G18:L18"/>
    <mergeCell ref="B20:D20"/>
    <mergeCell ref="G20:L20"/>
    <mergeCell ref="O18:Q18"/>
    <mergeCell ref="T18:Y18"/>
    <mergeCell ref="B21:D21"/>
    <mergeCell ref="G21:L21"/>
    <mergeCell ref="O19:Q19"/>
    <mergeCell ref="T19:Y19"/>
    <mergeCell ref="B22:D22"/>
    <mergeCell ref="G22:L22"/>
    <mergeCell ref="O20:Q20"/>
    <mergeCell ref="T20:Y20"/>
    <mergeCell ref="B23:D23"/>
    <mergeCell ref="G23:L23"/>
    <mergeCell ref="O21:Q21"/>
    <mergeCell ref="T21:Y21"/>
    <mergeCell ref="O11:Q11"/>
    <mergeCell ref="T11:Y11"/>
    <mergeCell ref="N6:N13"/>
    <mergeCell ref="A14:A25"/>
    <mergeCell ref="B14:D14"/>
    <mergeCell ref="G14:L14"/>
    <mergeCell ref="B15:D15"/>
    <mergeCell ref="G15:L15"/>
    <mergeCell ref="O13:Q13"/>
    <mergeCell ref="T13:Y13"/>
    <mergeCell ref="B16:D16"/>
    <mergeCell ref="G16:L16"/>
    <mergeCell ref="O14:Q14"/>
    <mergeCell ref="T14:Y14"/>
    <mergeCell ref="B17:D17"/>
    <mergeCell ref="G17:L17"/>
    <mergeCell ref="O15:Q15"/>
    <mergeCell ref="T15:Y15"/>
    <mergeCell ref="B18:D18"/>
    <mergeCell ref="O16:Q16"/>
    <mergeCell ref="T16:Y16"/>
    <mergeCell ref="B19:D19"/>
    <mergeCell ref="G19:L19"/>
    <mergeCell ref="O17:Q17"/>
    <mergeCell ref="G9:L9"/>
    <mergeCell ref="O9:Q9"/>
    <mergeCell ref="T9:Y9"/>
    <mergeCell ref="A6:A13"/>
    <mergeCell ref="B6:D6"/>
    <mergeCell ref="G6:L6"/>
    <mergeCell ref="O6:Q6"/>
    <mergeCell ref="T6:Y6"/>
    <mergeCell ref="B7:D7"/>
    <mergeCell ref="G7:L7"/>
    <mergeCell ref="O7:Q7"/>
    <mergeCell ref="T7:Y7"/>
    <mergeCell ref="B12:D12"/>
    <mergeCell ref="G12:L12"/>
    <mergeCell ref="O12:Q12"/>
    <mergeCell ref="T12:Y12"/>
    <mergeCell ref="B13:D13"/>
    <mergeCell ref="G13:L13"/>
    <mergeCell ref="B10:D10"/>
    <mergeCell ref="G10:L10"/>
    <mergeCell ref="O10:Q10"/>
    <mergeCell ref="T10:Y10"/>
    <mergeCell ref="B11:D11"/>
    <mergeCell ref="G11:L11"/>
    <mergeCell ref="A60:Y60"/>
    <mergeCell ref="A1:C1"/>
    <mergeCell ref="A2:C2"/>
    <mergeCell ref="D2:E2"/>
    <mergeCell ref="F2:G2"/>
    <mergeCell ref="J2:L2"/>
    <mergeCell ref="O2:P2"/>
    <mergeCell ref="T2:Y2"/>
    <mergeCell ref="W1:Y1"/>
    <mergeCell ref="D1:V1"/>
    <mergeCell ref="A3:C3"/>
    <mergeCell ref="D3:R3"/>
    <mergeCell ref="T3:X3"/>
    <mergeCell ref="T4:U4"/>
    <mergeCell ref="W4:X4"/>
    <mergeCell ref="B5:D5"/>
    <mergeCell ref="G5:L5"/>
    <mergeCell ref="O5:Q5"/>
    <mergeCell ref="T5:Y5"/>
    <mergeCell ref="B8:D8"/>
    <mergeCell ref="G8:L8"/>
    <mergeCell ref="O8:Q8"/>
    <mergeCell ref="T8:Y8"/>
    <mergeCell ref="B9:D9"/>
  </mergeCells>
  <phoneticPr fontId="2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92"/>
  <sheetViews>
    <sheetView showZeros="0" workbookViewId="0">
      <selection activeCell="D3" sqref="D3:R3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58" width="3.125" style="7" customWidth="1"/>
    <col min="59" max="16384" width="9" style="7"/>
  </cols>
  <sheetData>
    <row r="1" spans="1:25" s="1" customFormat="1" ht="18.75" customHeight="1">
      <c r="A1" s="863" t="s">
        <v>2152</v>
      </c>
      <c r="B1" s="863"/>
      <c r="C1" s="863"/>
      <c r="D1" s="849" t="s">
        <v>1833</v>
      </c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659" t="str">
        <f>集計表!AC1</f>
        <v>2020/1</v>
      </c>
      <c r="X1" s="659"/>
      <c r="Y1" s="660"/>
    </row>
    <row r="2" spans="1:25" ht="18.75" customHeight="1">
      <c r="A2" s="424" t="s">
        <v>56</v>
      </c>
      <c r="B2" s="446"/>
      <c r="C2" s="425"/>
      <c r="D2" s="455">
        <v>2020</v>
      </c>
      <c r="E2" s="455"/>
      <c r="F2" s="852">
        <f>集計表!F2</f>
        <v>43859</v>
      </c>
      <c r="G2" s="852"/>
      <c r="H2" s="2" t="s">
        <v>1815</v>
      </c>
      <c r="I2" s="2" t="s">
        <v>2158</v>
      </c>
      <c r="J2" s="662">
        <f>集計表!L2</f>
        <v>43861</v>
      </c>
      <c r="K2" s="733"/>
      <c r="L2" s="733"/>
      <c r="M2" s="3" t="s">
        <v>57</v>
      </c>
      <c r="N2" s="4" t="s">
        <v>2159</v>
      </c>
      <c r="O2" s="668">
        <f>集計表!R2</f>
        <v>43862</v>
      </c>
      <c r="P2" s="668"/>
      <c r="Q2" s="179" t="s">
        <v>2160</v>
      </c>
      <c r="R2" s="178" t="s">
        <v>19</v>
      </c>
      <c r="S2" s="134" t="s">
        <v>2162</v>
      </c>
      <c r="T2" s="612">
        <f>申込書!C9</f>
        <v>0</v>
      </c>
      <c r="U2" s="612"/>
      <c r="V2" s="612"/>
      <c r="W2" s="612"/>
      <c r="X2" s="612"/>
      <c r="Y2" s="613"/>
    </row>
    <row r="3" spans="1:25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134" t="s">
        <v>59</v>
      </c>
      <c r="T3" s="657">
        <f>集計表!N134</f>
        <v>0</v>
      </c>
      <c r="U3" s="657"/>
      <c r="V3" s="657"/>
      <c r="W3" s="657"/>
      <c r="X3" s="657"/>
      <c r="Y3" s="8" t="s">
        <v>60</v>
      </c>
    </row>
    <row r="4" spans="1:25" ht="18.75" customHeight="1">
      <c r="A4" s="7" t="s">
        <v>2369</v>
      </c>
      <c r="T4" s="628" t="s">
        <v>6</v>
      </c>
      <c r="U4" s="628"/>
      <c r="V4" s="22" t="s">
        <v>2163</v>
      </c>
      <c r="W4" s="734">
        <f>S18</f>
        <v>0</v>
      </c>
      <c r="X4" s="628"/>
      <c r="Y4" s="7" t="s">
        <v>2164</v>
      </c>
    </row>
    <row r="5" spans="1:25" ht="12.75" customHeight="1">
      <c r="A5" s="24"/>
      <c r="B5" s="655" t="s">
        <v>2165</v>
      </c>
      <c r="C5" s="653"/>
      <c r="D5" s="653"/>
      <c r="E5" s="124" t="s">
        <v>7</v>
      </c>
      <c r="F5" s="115" t="s">
        <v>8</v>
      </c>
      <c r="G5" s="653" t="s">
        <v>2166</v>
      </c>
      <c r="H5" s="653"/>
      <c r="I5" s="653"/>
      <c r="J5" s="653"/>
      <c r="K5" s="653"/>
      <c r="L5" s="654"/>
      <c r="N5" s="24"/>
      <c r="O5" s="655" t="s">
        <v>2167</v>
      </c>
      <c r="P5" s="653"/>
      <c r="Q5" s="653"/>
      <c r="R5" s="124" t="s">
        <v>7</v>
      </c>
      <c r="S5" s="115" t="s">
        <v>8</v>
      </c>
      <c r="T5" s="653" t="s">
        <v>2166</v>
      </c>
      <c r="U5" s="653"/>
      <c r="V5" s="653"/>
      <c r="W5" s="653"/>
      <c r="X5" s="653"/>
      <c r="Y5" s="653"/>
    </row>
    <row r="6" spans="1:25" ht="12.75" customHeight="1">
      <c r="A6" s="679" t="s">
        <v>1836</v>
      </c>
      <c r="B6" s="636" t="s">
        <v>2216</v>
      </c>
      <c r="C6" s="637"/>
      <c r="D6" s="638"/>
      <c r="E6" s="111">
        <v>470</v>
      </c>
      <c r="F6" s="111"/>
      <c r="G6" s="630" t="s">
        <v>1837</v>
      </c>
      <c r="H6" s="631"/>
      <c r="I6" s="631"/>
      <c r="J6" s="631"/>
      <c r="K6" s="631"/>
      <c r="L6" s="632"/>
      <c r="N6" s="679" t="s">
        <v>2217</v>
      </c>
      <c r="O6" s="636" t="s">
        <v>2218</v>
      </c>
      <c r="P6" s="637"/>
      <c r="Q6" s="638"/>
      <c r="R6" s="140">
        <v>640</v>
      </c>
      <c r="S6" s="111"/>
      <c r="T6" s="765" t="s">
        <v>2150</v>
      </c>
      <c r="U6" s="766"/>
      <c r="V6" s="766"/>
      <c r="W6" s="766"/>
      <c r="X6" s="766"/>
      <c r="Y6" s="767"/>
    </row>
    <row r="7" spans="1:25" ht="12.75" customHeight="1">
      <c r="A7" s="680"/>
      <c r="B7" s="636" t="s">
        <v>2219</v>
      </c>
      <c r="C7" s="637"/>
      <c r="D7" s="638"/>
      <c r="E7" s="111">
        <v>180</v>
      </c>
      <c r="F7" s="111"/>
      <c r="G7" s="630" t="s">
        <v>1839</v>
      </c>
      <c r="H7" s="631"/>
      <c r="I7" s="631"/>
      <c r="J7" s="631"/>
      <c r="K7" s="631"/>
      <c r="L7" s="632"/>
      <c r="N7" s="680"/>
      <c r="O7" s="636" t="s">
        <v>2142</v>
      </c>
      <c r="P7" s="637"/>
      <c r="Q7" s="638"/>
      <c r="R7" s="140">
        <v>300</v>
      </c>
      <c r="S7" s="111"/>
      <c r="T7" s="740" t="s">
        <v>2151</v>
      </c>
      <c r="U7" s="741"/>
      <c r="V7" s="741"/>
      <c r="W7" s="741"/>
      <c r="X7" s="741"/>
      <c r="Y7" s="742"/>
    </row>
    <row r="8" spans="1:25" ht="12.75" customHeight="1">
      <c r="A8" s="680"/>
      <c r="B8" s="636" t="s">
        <v>2220</v>
      </c>
      <c r="C8" s="637"/>
      <c r="D8" s="638"/>
      <c r="E8" s="111">
        <v>340</v>
      </c>
      <c r="F8" s="111"/>
      <c r="G8" s="630" t="s">
        <v>1841</v>
      </c>
      <c r="H8" s="631"/>
      <c r="I8" s="631"/>
      <c r="J8" s="631"/>
      <c r="K8" s="631"/>
      <c r="L8" s="632"/>
      <c r="N8" s="680"/>
      <c r="O8" s="636" t="s">
        <v>2143</v>
      </c>
      <c r="P8" s="637"/>
      <c r="Q8" s="638"/>
      <c r="R8" s="111"/>
      <c r="S8" s="111"/>
      <c r="T8" s="740"/>
      <c r="U8" s="741"/>
      <c r="V8" s="741"/>
      <c r="W8" s="741"/>
      <c r="X8" s="741"/>
      <c r="Y8" s="742"/>
    </row>
    <row r="9" spans="1:25" ht="12.75" customHeight="1">
      <c r="A9" s="680"/>
      <c r="B9" s="636" t="s">
        <v>2221</v>
      </c>
      <c r="C9" s="637"/>
      <c r="D9" s="638"/>
      <c r="E9" s="111">
        <v>640</v>
      </c>
      <c r="F9" s="111"/>
      <c r="G9" s="630" t="s">
        <v>1843</v>
      </c>
      <c r="H9" s="631"/>
      <c r="I9" s="631"/>
      <c r="J9" s="631"/>
      <c r="K9" s="631"/>
      <c r="L9" s="632"/>
      <c r="N9" s="680"/>
      <c r="O9" s="636" t="s">
        <v>2144</v>
      </c>
      <c r="P9" s="637"/>
      <c r="Q9" s="638"/>
      <c r="R9" s="111"/>
      <c r="S9" s="111"/>
      <c r="T9" s="740"/>
      <c r="U9" s="741"/>
      <c r="V9" s="741"/>
      <c r="W9" s="741"/>
      <c r="X9" s="741"/>
      <c r="Y9" s="742"/>
    </row>
    <row r="10" spans="1:25" ht="12.75" customHeight="1">
      <c r="A10" s="680"/>
      <c r="B10" s="636" t="s">
        <v>2222</v>
      </c>
      <c r="C10" s="637"/>
      <c r="D10" s="638"/>
      <c r="E10" s="111">
        <v>400</v>
      </c>
      <c r="F10" s="111"/>
      <c r="G10" s="630" t="s">
        <v>1845</v>
      </c>
      <c r="H10" s="631"/>
      <c r="I10" s="631"/>
      <c r="J10" s="631"/>
      <c r="K10" s="631"/>
      <c r="L10" s="632"/>
      <c r="N10" s="680"/>
      <c r="O10" s="636" t="s">
        <v>2145</v>
      </c>
      <c r="P10" s="637"/>
      <c r="Q10" s="638"/>
      <c r="R10" s="111"/>
      <c r="S10" s="111"/>
      <c r="T10" s="740"/>
      <c r="U10" s="741"/>
      <c r="V10" s="741"/>
      <c r="W10" s="741"/>
      <c r="X10" s="741"/>
      <c r="Y10" s="742"/>
    </row>
    <row r="11" spans="1:25" ht="12.75" customHeight="1">
      <c r="A11" s="680"/>
      <c r="B11" s="692" t="s">
        <v>2223</v>
      </c>
      <c r="C11" s="693"/>
      <c r="D11" s="694"/>
      <c r="E11" s="142">
        <v>150</v>
      </c>
      <c r="F11" s="111"/>
      <c r="G11" s="723" t="s">
        <v>1847</v>
      </c>
      <c r="H11" s="724"/>
      <c r="I11" s="724"/>
      <c r="J11" s="724"/>
      <c r="K11" s="724"/>
      <c r="L11" s="725"/>
      <c r="N11" s="680"/>
      <c r="O11" s="636" t="s">
        <v>2146</v>
      </c>
      <c r="P11" s="637"/>
      <c r="Q11" s="638"/>
      <c r="R11" s="142"/>
      <c r="S11" s="142"/>
      <c r="T11" s="740"/>
      <c r="U11" s="741"/>
      <c r="V11" s="741"/>
      <c r="W11" s="741"/>
      <c r="X11" s="741"/>
      <c r="Y11" s="742"/>
    </row>
    <row r="12" spans="1:25" ht="12.75" customHeight="1">
      <c r="A12" s="680"/>
      <c r="B12" s="688" t="s">
        <v>2224</v>
      </c>
      <c r="C12" s="331"/>
      <c r="D12" s="332"/>
      <c r="E12" s="140">
        <v>340</v>
      </c>
      <c r="F12" s="111"/>
      <c r="G12" s="630" t="s">
        <v>1849</v>
      </c>
      <c r="H12" s="631"/>
      <c r="I12" s="631"/>
      <c r="J12" s="631"/>
      <c r="K12" s="631"/>
      <c r="L12" s="632"/>
      <c r="N12" s="680"/>
      <c r="O12" s="636" t="s">
        <v>2147</v>
      </c>
      <c r="P12" s="637"/>
      <c r="Q12" s="638"/>
      <c r="R12" s="140"/>
      <c r="S12" s="140"/>
      <c r="T12" s="740"/>
      <c r="U12" s="741"/>
      <c r="V12" s="741"/>
      <c r="W12" s="741"/>
      <c r="X12" s="741"/>
      <c r="Y12" s="742"/>
    </row>
    <row r="13" spans="1:25" ht="12.75" customHeight="1">
      <c r="A13" s="680"/>
      <c r="B13" s="856" t="s">
        <v>2225</v>
      </c>
      <c r="C13" s="857"/>
      <c r="D13" s="858"/>
      <c r="E13" s="131">
        <v>320</v>
      </c>
      <c r="F13" s="111"/>
      <c r="G13" s="859" t="s">
        <v>1851</v>
      </c>
      <c r="H13" s="860"/>
      <c r="I13" s="860"/>
      <c r="J13" s="860"/>
      <c r="K13" s="860"/>
      <c r="L13" s="861"/>
      <c r="N13" s="680"/>
      <c r="O13" s="636" t="s">
        <v>2148</v>
      </c>
      <c r="P13" s="637"/>
      <c r="Q13" s="638"/>
      <c r="R13" s="131"/>
      <c r="S13" s="131"/>
      <c r="T13" s="740"/>
      <c r="U13" s="741"/>
      <c r="V13" s="741"/>
      <c r="W13" s="741"/>
      <c r="X13" s="741"/>
      <c r="Y13" s="742"/>
    </row>
    <row r="14" spans="1:25" ht="12.75" customHeight="1">
      <c r="A14" s="680"/>
      <c r="B14" s="692" t="s">
        <v>2226</v>
      </c>
      <c r="C14" s="693"/>
      <c r="D14" s="694"/>
      <c r="E14" s="142">
        <v>530</v>
      </c>
      <c r="F14" s="111"/>
      <c r="G14" s="723" t="s">
        <v>1854</v>
      </c>
      <c r="H14" s="724"/>
      <c r="I14" s="724"/>
      <c r="J14" s="724"/>
      <c r="K14" s="724"/>
      <c r="L14" s="725"/>
      <c r="N14" s="680"/>
      <c r="O14" s="636" t="s">
        <v>2149</v>
      </c>
      <c r="P14" s="637"/>
      <c r="Q14" s="638"/>
      <c r="R14" s="142"/>
      <c r="S14" s="142"/>
      <c r="T14" s="740"/>
      <c r="U14" s="741"/>
      <c r="V14" s="741"/>
      <c r="W14" s="741"/>
      <c r="X14" s="741"/>
      <c r="Y14" s="742"/>
    </row>
    <row r="15" spans="1:25" ht="12.75" customHeight="1">
      <c r="A15" s="680"/>
      <c r="B15" s="831" t="s">
        <v>1850</v>
      </c>
      <c r="C15" s="832"/>
      <c r="D15" s="833"/>
      <c r="E15" s="129">
        <f>SUM(E6:E14)</f>
        <v>3370</v>
      </c>
      <c r="F15" s="129">
        <f>SUM(F6:F14)</f>
        <v>0</v>
      </c>
      <c r="G15" s="627"/>
      <c r="H15" s="628"/>
      <c r="I15" s="628"/>
      <c r="J15" s="628"/>
      <c r="K15" s="628"/>
      <c r="L15" s="629"/>
      <c r="N15" s="681"/>
      <c r="O15" s="831" t="s">
        <v>1850</v>
      </c>
      <c r="P15" s="832"/>
      <c r="Q15" s="833"/>
      <c r="R15" s="129">
        <f>SUM(R6:R14)</f>
        <v>940</v>
      </c>
      <c r="S15" s="129">
        <f>SUM(S6:S14)</f>
        <v>0</v>
      </c>
      <c r="T15" s="866"/>
      <c r="U15" s="867"/>
      <c r="V15" s="867"/>
      <c r="W15" s="867"/>
      <c r="X15" s="867"/>
      <c r="Y15" s="868"/>
    </row>
    <row r="16" spans="1:25" ht="12.75" customHeight="1">
      <c r="A16" s="679" t="s">
        <v>1857</v>
      </c>
      <c r="B16" s="856" t="s">
        <v>2227</v>
      </c>
      <c r="C16" s="857"/>
      <c r="D16" s="858"/>
      <c r="E16" s="131">
        <v>450</v>
      </c>
      <c r="F16" s="111"/>
      <c r="G16" s="859" t="s">
        <v>1858</v>
      </c>
      <c r="H16" s="860"/>
      <c r="I16" s="860"/>
      <c r="J16" s="860"/>
      <c r="K16" s="860"/>
      <c r="L16" s="861"/>
      <c r="N16" s="49"/>
    </row>
    <row r="17" spans="1:24" ht="12.75" customHeight="1">
      <c r="A17" s="680"/>
      <c r="B17" s="636" t="s">
        <v>2228</v>
      </c>
      <c r="C17" s="637"/>
      <c r="D17" s="638"/>
      <c r="E17" s="111">
        <v>500</v>
      </c>
      <c r="F17" s="111"/>
      <c r="G17" s="630" t="s">
        <v>1860</v>
      </c>
      <c r="H17" s="631"/>
      <c r="I17" s="631"/>
      <c r="J17" s="631"/>
      <c r="K17" s="631"/>
      <c r="L17" s="632"/>
    </row>
    <row r="18" spans="1:24" ht="12.75" customHeight="1">
      <c r="A18" s="680"/>
      <c r="B18" s="636" t="s">
        <v>2229</v>
      </c>
      <c r="C18" s="637"/>
      <c r="D18" s="638"/>
      <c r="E18" s="111">
        <v>470</v>
      </c>
      <c r="F18" s="111"/>
      <c r="G18" s="630" t="s">
        <v>1862</v>
      </c>
      <c r="H18" s="631"/>
      <c r="I18" s="631"/>
      <c r="J18" s="631"/>
      <c r="K18" s="631"/>
      <c r="L18" s="632"/>
      <c r="N18" s="563" t="s">
        <v>1922</v>
      </c>
      <c r="O18" s="864"/>
      <c r="P18" s="864"/>
      <c r="Q18" s="865"/>
      <c r="R18" s="145">
        <f>SUM(R15,E15,E26,E35,E47)</f>
        <v>14990</v>
      </c>
      <c r="S18" s="145">
        <f>SUM(S15,F15,F26,F35,F47)</f>
        <v>0</v>
      </c>
    </row>
    <row r="19" spans="1:24" ht="12.75" customHeight="1">
      <c r="A19" s="680"/>
      <c r="B19" s="636" t="s">
        <v>2230</v>
      </c>
      <c r="C19" s="637"/>
      <c r="D19" s="638"/>
      <c r="E19" s="111">
        <v>450</v>
      </c>
      <c r="F19" s="111"/>
      <c r="G19" s="630" t="s">
        <v>1864</v>
      </c>
      <c r="H19" s="631"/>
      <c r="I19" s="631"/>
      <c r="J19" s="631"/>
      <c r="K19" s="631"/>
      <c r="L19" s="632"/>
    </row>
    <row r="20" spans="1:24" ht="12.75" customHeight="1">
      <c r="A20" s="680"/>
      <c r="B20" s="825" t="s">
        <v>2231</v>
      </c>
      <c r="C20" s="826"/>
      <c r="D20" s="827"/>
      <c r="E20" s="142">
        <v>210</v>
      </c>
      <c r="F20" s="111"/>
      <c r="G20" s="723" t="s">
        <v>1866</v>
      </c>
      <c r="H20" s="724"/>
      <c r="I20" s="724"/>
      <c r="J20" s="724"/>
      <c r="K20" s="724"/>
      <c r="L20" s="725"/>
    </row>
    <row r="21" spans="1:24" ht="12.75" customHeight="1">
      <c r="A21" s="680"/>
      <c r="B21" s="822" t="s">
        <v>2232</v>
      </c>
      <c r="C21" s="823"/>
      <c r="D21" s="840"/>
      <c r="E21" s="140">
        <v>350</v>
      </c>
      <c r="F21" s="111"/>
      <c r="G21" s="630" t="s">
        <v>1868</v>
      </c>
      <c r="H21" s="631"/>
      <c r="I21" s="631"/>
      <c r="J21" s="631"/>
      <c r="K21" s="631"/>
      <c r="L21" s="632"/>
    </row>
    <row r="22" spans="1:24" ht="12.75" customHeight="1">
      <c r="A22" s="680"/>
      <c r="B22" s="706" t="s">
        <v>2233</v>
      </c>
      <c r="C22" s="707"/>
      <c r="D22" s="708"/>
      <c r="E22" s="131">
        <v>440</v>
      </c>
      <c r="F22" s="111"/>
      <c r="G22" s="859" t="s">
        <v>1870</v>
      </c>
      <c r="H22" s="860"/>
      <c r="I22" s="860"/>
      <c r="J22" s="860"/>
      <c r="K22" s="860"/>
      <c r="L22" s="861"/>
    </row>
    <row r="23" spans="1:24" ht="12.75" customHeight="1">
      <c r="A23" s="680"/>
      <c r="B23" s="688" t="s">
        <v>2234</v>
      </c>
      <c r="C23" s="331"/>
      <c r="D23" s="332"/>
      <c r="E23" s="111">
        <v>180</v>
      </c>
      <c r="F23" s="111"/>
      <c r="G23" s="630" t="s">
        <v>1872</v>
      </c>
      <c r="H23" s="631"/>
      <c r="I23" s="631"/>
      <c r="J23" s="631"/>
      <c r="K23" s="631"/>
      <c r="L23" s="632"/>
    </row>
    <row r="24" spans="1:24" ht="12.75" customHeight="1">
      <c r="A24" s="680"/>
      <c r="B24" s="688" t="s">
        <v>2235</v>
      </c>
      <c r="C24" s="331"/>
      <c r="D24" s="332"/>
      <c r="E24" s="111">
        <v>510</v>
      </c>
      <c r="F24" s="111"/>
      <c r="G24" s="630" t="s">
        <v>1874</v>
      </c>
      <c r="H24" s="631"/>
      <c r="I24" s="631"/>
      <c r="J24" s="631"/>
      <c r="K24" s="631"/>
      <c r="L24" s="632"/>
      <c r="X24" s="173"/>
    </row>
    <row r="25" spans="1:24" ht="12.75" customHeight="1">
      <c r="A25" s="680"/>
      <c r="B25" s="825" t="s">
        <v>2236</v>
      </c>
      <c r="C25" s="826"/>
      <c r="D25" s="827"/>
      <c r="E25" s="142">
        <v>300</v>
      </c>
      <c r="F25" s="111"/>
      <c r="G25" s="723" t="s">
        <v>1875</v>
      </c>
      <c r="H25" s="724"/>
      <c r="I25" s="724"/>
      <c r="J25" s="724"/>
      <c r="K25" s="724"/>
      <c r="L25" s="725"/>
    </row>
    <row r="26" spans="1:24" ht="12.75" customHeight="1">
      <c r="A26" s="681"/>
      <c r="B26" s="831" t="s">
        <v>1850</v>
      </c>
      <c r="C26" s="832"/>
      <c r="D26" s="833"/>
      <c r="E26" s="129">
        <f>SUM(E16:E25)</f>
        <v>3860</v>
      </c>
      <c r="F26" s="129">
        <f>SUM(F16:F25)</f>
        <v>0</v>
      </c>
      <c r="G26" s="627"/>
      <c r="H26" s="628"/>
      <c r="I26" s="628"/>
      <c r="J26" s="628"/>
      <c r="K26" s="628"/>
      <c r="L26" s="629"/>
    </row>
    <row r="27" spans="1:24" ht="12.75" customHeight="1">
      <c r="A27" s="680" t="s">
        <v>1879</v>
      </c>
      <c r="B27" s="706" t="s">
        <v>2237</v>
      </c>
      <c r="C27" s="707"/>
      <c r="D27" s="708"/>
      <c r="E27" s="131">
        <v>690</v>
      </c>
      <c r="F27" s="111"/>
      <c r="G27" s="859" t="s">
        <v>1880</v>
      </c>
      <c r="H27" s="860"/>
      <c r="I27" s="860"/>
      <c r="J27" s="860"/>
      <c r="K27" s="860"/>
      <c r="L27" s="861"/>
    </row>
    <row r="28" spans="1:24" ht="12.75" customHeight="1">
      <c r="A28" s="680"/>
      <c r="B28" s="688" t="s">
        <v>2238</v>
      </c>
      <c r="C28" s="331"/>
      <c r="D28" s="332"/>
      <c r="E28" s="111">
        <v>550</v>
      </c>
      <c r="F28" s="111"/>
      <c r="G28" s="630" t="s">
        <v>1882</v>
      </c>
      <c r="H28" s="631"/>
      <c r="I28" s="631"/>
      <c r="J28" s="631"/>
      <c r="K28" s="631"/>
      <c r="L28" s="632"/>
    </row>
    <row r="29" spans="1:24" ht="12.75" customHeight="1">
      <c r="A29" s="680"/>
      <c r="B29" s="688" t="s">
        <v>2239</v>
      </c>
      <c r="C29" s="331"/>
      <c r="D29" s="332"/>
      <c r="E29" s="111">
        <v>320</v>
      </c>
      <c r="F29" s="111"/>
      <c r="G29" s="630" t="s">
        <v>1884</v>
      </c>
      <c r="H29" s="631"/>
      <c r="I29" s="631"/>
      <c r="J29" s="631"/>
      <c r="K29" s="631"/>
      <c r="L29" s="632"/>
    </row>
    <row r="30" spans="1:24" ht="12.75" customHeight="1">
      <c r="A30" s="680"/>
      <c r="B30" s="688" t="s">
        <v>2240</v>
      </c>
      <c r="C30" s="331"/>
      <c r="D30" s="332"/>
      <c r="E30" s="111">
        <v>350</v>
      </c>
      <c r="F30" s="111"/>
      <c r="G30" s="630" t="s">
        <v>1886</v>
      </c>
      <c r="H30" s="631"/>
      <c r="I30" s="631"/>
      <c r="J30" s="631"/>
      <c r="K30" s="631"/>
      <c r="L30" s="632"/>
    </row>
    <row r="31" spans="1:24" ht="12.75" customHeight="1">
      <c r="A31" s="680"/>
      <c r="B31" s="688" t="s">
        <v>2241</v>
      </c>
      <c r="C31" s="331"/>
      <c r="D31" s="332"/>
      <c r="E31" s="111">
        <v>580</v>
      </c>
      <c r="F31" s="111"/>
      <c r="G31" s="630" t="s">
        <v>1888</v>
      </c>
      <c r="H31" s="631"/>
      <c r="I31" s="631"/>
      <c r="J31" s="631"/>
      <c r="K31" s="631"/>
      <c r="L31" s="632"/>
    </row>
    <row r="32" spans="1:24" ht="12.75" customHeight="1">
      <c r="A32" s="680"/>
      <c r="B32" s="688" t="s">
        <v>2242</v>
      </c>
      <c r="C32" s="331"/>
      <c r="D32" s="332"/>
      <c r="E32" s="111">
        <v>450</v>
      </c>
      <c r="F32" s="111"/>
      <c r="G32" s="630" t="s">
        <v>1890</v>
      </c>
      <c r="H32" s="631"/>
      <c r="I32" s="631"/>
      <c r="J32" s="631"/>
      <c r="K32" s="631"/>
      <c r="L32" s="632"/>
    </row>
    <row r="33" spans="1:16" ht="12.75" customHeight="1">
      <c r="A33" s="680"/>
      <c r="B33" s="688" t="s">
        <v>2243</v>
      </c>
      <c r="C33" s="331"/>
      <c r="D33" s="332"/>
      <c r="E33" s="111">
        <v>330</v>
      </c>
      <c r="F33" s="111"/>
      <c r="G33" s="630" t="s">
        <v>1892</v>
      </c>
      <c r="H33" s="631"/>
      <c r="I33" s="631"/>
      <c r="J33" s="631"/>
      <c r="K33" s="631"/>
      <c r="L33" s="632"/>
    </row>
    <row r="34" spans="1:16" ht="12.75" customHeight="1">
      <c r="A34" s="680"/>
      <c r="B34" s="848" t="s">
        <v>2244</v>
      </c>
      <c r="C34" s="334"/>
      <c r="D34" s="335"/>
      <c r="E34" s="113">
        <v>260</v>
      </c>
      <c r="F34" s="111"/>
      <c r="G34" s="648" t="s">
        <v>1894</v>
      </c>
      <c r="H34" s="649"/>
      <c r="I34" s="649"/>
      <c r="J34" s="649"/>
      <c r="K34" s="649"/>
      <c r="L34" s="650"/>
    </row>
    <row r="35" spans="1:16" ht="12.75" customHeight="1">
      <c r="A35" s="681"/>
      <c r="B35" s="831" t="s">
        <v>1850</v>
      </c>
      <c r="C35" s="832"/>
      <c r="D35" s="833"/>
      <c r="E35" s="116">
        <f>SUM(E27:E34)</f>
        <v>3530</v>
      </c>
      <c r="F35" s="116">
        <f>SUM(F27:F34)</f>
        <v>0</v>
      </c>
      <c r="G35" s="627"/>
      <c r="H35" s="628"/>
      <c r="I35" s="628"/>
      <c r="J35" s="628"/>
      <c r="K35" s="628"/>
      <c r="L35" s="629"/>
    </row>
    <row r="36" spans="1:16" ht="12.75" customHeight="1">
      <c r="A36" s="679" t="s">
        <v>1897</v>
      </c>
      <c r="B36" s="749" t="s">
        <v>2245</v>
      </c>
      <c r="C36" s="750"/>
      <c r="D36" s="751"/>
      <c r="E36" s="112">
        <v>340</v>
      </c>
      <c r="F36" s="111"/>
      <c r="G36" s="639" t="s">
        <v>1898</v>
      </c>
      <c r="H36" s="640"/>
      <c r="I36" s="640"/>
      <c r="J36" s="640"/>
      <c r="K36" s="640"/>
      <c r="L36" s="641"/>
    </row>
    <row r="37" spans="1:16" ht="12.75" customHeight="1">
      <c r="A37" s="680"/>
      <c r="B37" s="688" t="s">
        <v>2246</v>
      </c>
      <c r="C37" s="331"/>
      <c r="D37" s="332"/>
      <c r="E37" s="111">
        <v>150</v>
      </c>
      <c r="F37" s="111"/>
      <c r="G37" s="630" t="s">
        <v>1900</v>
      </c>
      <c r="H37" s="631"/>
      <c r="I37" s="631"/>
      <c r="J37" s="631"/>
      <c r="K37" s="631"/>
      <c r="L37" s="632"/>
    </row>
    <row r="38" spans="1:16" ht="12.75" customHeight="1">
      <c r="A38" s="680"/>
      <c r="B38" s="688" t="s">
        <v>2247</v>
      </c>
      <c r="C38" s="331"/>
      <c r="D38" s="332"/>
      <c r="E38" s="111">
        <v>380</v>
      </c>
      <c r="F38" s="111"/>
      <c r="G38" s="630" t="s">
        <v>1902</v>
      </c>
      <c r="H38" s="631"/>
      <c r="I38" s="631"/>
      <c r="J38" s="631"/>
      <c r="K38" s="631"/>
      <c r="L38" s="632"/>
    </row>
    <row r="39" spans="1:16" ht="12.75" customHeight="1">
      <c r="A39" s="680"/>
      <c r="B39" s="688" t="s">
        <v>2248</v>
      </c>
      <c r="C39" s="331"/>
      <c r="D39" s="332"/>
      <c r="E39" s="111">
        <v>270</v>
      </c>
      <c r="F39" s="111"/>
      <c r="G39" s="630" t="s">
        <v>1904</v>
      </c>
      <c r="H39" s="631"/>
      <c r="I39" s="631"/>
      <c r="J39" s="631"/>
      <c r="K39" s="631"/>
      <c r="L39" s="632"/>
      <c r="P39" s="34"/>
    </row>
    <row r="40" spans="1:16" ht="12.75" customHeight="1">
      <c r="A40" s="680"/>
      <c r="B40" s="688" t="s">
        <v>2249</v>
      </c>
      <c r="C40" s="331"/>
      <c r="D40" s="332"/>
      <c r="E40" s="111">
        <v>370</v>
      </c>
      <c r="F40" s="111"/>
      <c r="G40" s="630" t="s">
        <v>1906</v>
      </c>
      <c r="H40" s="631"/>
      <c r="I40" s="631"/>
      <c r="J40" s="631"/>
      <c r="K40" s="631"/>
      <c r="L40" s="632"/>
      <c r="P40" s="34"/>
    </row>
    <row r="41" spans="1:16" ht="12.75" customHeight="1">
      <c r="A41" s="680"/>
      <c r="B41" s="688" t="s">
        <v>2250</v>
      </c>
      <c r="C41" s="331"/>
      <c r="D41" s="332"/>
      <c r="E41" s="111">
        <v>430</v>
      </c>
      <c r="F41" s="111"/>
      <c r="G41" s="630" t="s">
        <v>1908</v>
      </c>
      <c r="H41" s="631"/>
      <c r="I41" s="631"/>
      <c r="J41" s="631"/>
      <c r="K41" s="631"/>
      <c r="L41" s="632"/>
    </row>
    <row r="42" spans="1:16" ht="12.75" customHeight="1">
      <c r="A42" s="680"/>
      <c r="B42" s="688" t="s">
        <v>2251</v>
      </c>
      <c r="C42" s="331"/>
      <c r="D42" s="332"/>
      <c r="E42" s="111">
        <v>260</v>
      </c>
      <c r="F42" s="111"/>
      <c r="G42" s="630" t="s">
        <v>1910</v>
      </c>
      <c r="H42" s="631"/>
      <c r="I42" s="631"/>
      <c r="J42" s="631"/>
      <c r="K42" s="631"/>
      <c r="L42" s="632"/>
    </row>
    <row r="43" spans="1:16" ht="12.75" customHeight="1">
      <c r="A43" s="680"/>
      <c r="B43" s="688" t="s">
        <v>2252</v>
      </c>
      <c r="C43" s="331"/>
      <c r="D43" s="332"/>
      <c r="E43" s="111">
        <v>260</v>
      </c>
      <c r="F43" s="111"/>
      <c r="G43" s="630" t="s">
        <v>1912</v>
      </c>
      <c r="H43" s="631"/>
      <c r="I43" s="631"/>
      <c r="J43" s="631"/>
      <c r="K43" s="631"/>
      <c r="L43" s="632"/>
    </row>
    <row r="44" spans="1:16" ht="12.75" customHeight="1">
      <c r="A44" s="680"/>
      <c r="B44" s="688" t="s">
        <v>2253</v>
      </c>
      <c r="C44" s="331"/>
      <c r="D44" s="332"/>
      <c r="E44" s="111">
        <v>410</v>
      </c>
      <c r="F44" s="111"/>
      <c r="G44" s="630" t="s">
        <v>1914</v>
      </c>
      <c r="H44" s="631"/>
      <c r="I44" s="631"/>
      <c r="J44" s="631"/>
      <c r="K44" s="631"/>
      <c r="L44" s="632"/>
    </row>
    <row r="45" spans="1:16" ht="12.75" customHeight="1">
      <c r="A45" s="680"/>
      <c r="B45" s="688" t="s">
        <v>2254</v>
      </c>
      <c r="C45" s="331"/>
      <c r="D45" s="332"/>
      <c r="E45" s="111">
        <v>310</v>
      </c>
      <c r="F45" s="111"/>
      <c r="G45" s="630" t="s">
        <v>1915</v>
      </c>
      <c r="H45" s="631"/>
      <c r="I45" s="631"/>
      <c r="J45" s="631"/>
      <c r="K45" s="631"/>
      <c r="L45" s="632"/>
    </row>
    <row r="46" spans="1:16" ht="12.75" customHeight="1">
      <c r="A46" s="680"/>
      <c r="B46" s="825" t="s">
        <v>2255</v>
      </c>
      <c r="C46" s="826"/>
      <c r="D46" s="827"/>
      <c r="E46" s="142">
        <v>110</v>
      </c>
      <c r="F46" s="111"/>
      <c r="G46" s="723" t="s">
        <v>1918</v>
      </c>
      <c r="H46" s="724"/>
      <c r="I46" s="724"/>
      <c r="J46" s="724"/>
      <c r="K46" s="724"/>
      <c r="L46" s="725"/>
    </row>
    <row r="47" spans="1:16" ht="12.75" customHeight="1">
      <c r="A47" s="681"/>
      <c r="B47" s="831" t="s">
        <v>1850</v>
      </c>
      <c r="C47" s="832"/>
      <c r="D47" s="833"/>
      <c r="E47" s="129">
        <f>SUM(E36:E46)</f>
        <v>3290</v>
      </c>
      <c r="F47" s="129">
        <f>SUM(F36:F46)</f>
        <v>0</v>
      </c>
      <c r="G47" s="627"/>
      <c r="H47" s="628"/>
      <c r="I47" s="628"/>
      <c r="J47" s="628"/>
      <c r="K47" s="628"/>
      <c r="L47" s="629"/>
    </row>
    <row r="48" spans="1:16" ht="12.75" customHeight="1">
      <c r="A48" s="49"/>
      <c r="B48" s="842"/>
      <c r="C48" s="842"/>
      <c r="D48" s="842"/>
      <c r="E48" s="47"/>
      <c r="F48" s="47"/>
      <c r="G48" s="697"/>
      <c r="H48" s="697"/>
      <c r="I48" s="697"/>
      <c r="J48" s="697"/>
      <c r="K48" s="697"/>
      <c r="L48" s="697"/>
    </row>
    <row r="49" spans="1:25" ht="12.75" customHeight="1"/>
    <row r="50" spans="1:25" ht="12.75" customHeight="1"/>
    <row r="51" spans="1:25" ht="12.75" customHeight="1"/>
    <row r="52" spans="1:25" ht="12.75" customHeight="1"/>
    <row r="53" spans="1:25" ht="12.75" customHeight="1"/>
    <row r="54" spans="1:25" ht="12.75" customHeight="1"/>
    <row r="55" spans="1:25" ht="12.75" customHeight="1"/>
    <row r="56" spans="1:25" ht="12.75" customHeight="1"/>
    <row r="57" spans="1:25" ht="12.75" customHeight="1"/>
    <row r="58" spans="1:25" ht="12.75" customHeight="1"/>
    <row r="59" spans="1:25" ht="12.75" customHeight="1">
      <c r="A59" s="678" t="s">
        <v>28</v>
      </c>
      <c r="B59" s="678"/>
      <c r="C59" s="678"/>
      <c r="D59" s="678"/>
      <c r="E59" s="678"/>
      <c r="F59" s="678"/>
      <c r="G59" s="678"/>
      <c r="H59" s="678"/>
      <c r="I59" s="678"/>
      <c r="J59" s="678"/>
      <c r="K59" s="678"/>
      <c r="L59" s="678"/>
      <c r="M59" s="678"/>
      <c r="N59" s="678"/>
      <c r="O59" s="678"/>
      <c r="P59" s="678"/>
      <c r="Q59" s="678"/>
      <c r="R59" s="678"/>
      <c r="S59" s="678"/>
      <c r="T59" s="678"/>
      <c r="U59" s="678"/>
      <c r="V59" s="678"/>
      <c r="W59" s="678"/>
      <c r="X59" s="678"/>
      <c r="Y59" s="20"/>
    </row>
    <row r="60" spans="1:25" ht="12.75" customHeight="1"/>
    <row r="61" spans="1:25" ht="12.75" customHeight="1"/>
    <row r="62" spans="1:25" ht="12.75" customHeight="1"/>
    <row r="63" spans="1:25" ht="12.75" customHeight="1"/>
    <row r="64" spans="1:2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131">
    <mergeCell ref="T8:Y8"/>
    <mergeCell ref="T9:Y9"/>
    <mergeCell ref="T10:Y10"/>
    <mergeCell ref="T11:Y11"/>
    <mergeCell ref="T12:Y12"/>
    <mergeCell ref="T13:Y13"/>
    <mergeCell ref="T14:Y14"/>
    <mergeCell ref="T15:Y15"/>
    <mergeCell ref="D1:V1"/>
    <mergeCell ref="O2:P2"/>
    <mergeCell ref="D2:E2"/>
    <mergeCell ref="F2:G2"/>
    <mergeCell ref="J2:L2"/>
    <mergeCell ref="D3:R3"/>
    <mergeCell ref="T5:Y5"/>
    <mergeCell ref="T6:Y6"/>
    <mergeCell ref="T7:Y7"/>
    <mergeCell ref="W1:Y1"/>
    <mergeCell ref="T2:Y2"/>
    <mergeCell ref="B14:D14"/>
    <mergeCell ref="G14:L14"/>
    <mergeCell ref="B15:D15"/>
    <mergeCell ref="G15:L15"/>
    <mergeCell ref="B12:D12"/>
    <mergeCell ref="G12:L12"/>
    <mergeCell ref="B13:D13"/>
    <mergeCell ref="G13:L13"/>
    <mergeCell ref="B10:D10"/>
    <mergeCell ref="G10:L10"/>
    <mergeCell ref="B11:D11"/>
    <mergeCell ref="G11:L11"/>
    <mergeCell ref="O12:Q12"/>
    <mergeCell ref="O13:Q13"/>
    <mergeCell ref="N6:N15"/>
    <mergeCell ref="O6:Q6"/>
    <mergeCell ref="O7:Q7"/>
    <mergeCell ref="B18:D18"/>
    <mergeCell ref="G18:L18"/>
    <mergeCell ref="B19:D19"/>
    <mergeCell ref="G19:L19"/>
    <mergeCell ref="A16:A26"/>
    <mergeCell ref="B16:D16"/>
    <mergeCell ref="G16:L16"/>
    <mergeCell ref="B17:D17"/>
    <mergeCell ref="G17:L17"/>
    <mergeCell ref="B24:D24"/>
    <mergeCell ref="G24:L24"/>
    <mergeCell ref="B25:D25"/>
    <mergeCell ref="G25:L25"/>
    <mergeCell ref="B22:D22"/>
    <mergeCell ref="G22:L22"/>
    <mergeCell ref="B23:D23"/>
    <mergeCell ref="G23:L23"/>
    <mergeCell ref="B20:D20"/>
    <mergeCell ref="G20:L20"/>
    <mergeCell ref="B21:D21"/>
    <mergeCell ref="G21:L21"/>
    <mergeCell ref="G26:L26"/>
    <mergeCell ref="B26:D26"/>
    <mergeCell ref="A36:A47"/>
    <mergeCell ref="B36:D36"/>
    <mergeCell ref="G36:L36"/>
    <mergeCell ref="B37:D37"/>
    <mergeCell ref="G37:L37"/>
    <mergeCell ref="B28:D28"/>
    <mergeCell ref="G28:L28"/>
    <mergeCell ref="B29:D29"/>
    <mergeCell ref="G29:L29"/>
    <mergeCell ref="A27:A35"/>
    <mergeCell ref="B27:D27"/>
    <mergeCell ref="G27:L27"/>
    <mergeCell ref="B34:D34"/>
    <mergeCell ref="G34:L34"/>
    <mergeCell ref="B35:D35"/>
    <mergeCell ref="G35:L35"/>
    <mergeCell ref="B32:D32"/>
    <mergeCell ref="G32:L32"/>
    <mergeCell ref="B33:D33"/>
    <mergeCell ref="G33:L33"/>
    <mergeCell ref="B30:D30"/>
    <mergeCell ref="G30:L30"/>
    <mergeCell ref="B31:D31"/>
    <mergeCell ref="G31:L31"/>
    <mergeCell ref="B5:D5"/>
    <mergeCell ref="B48:D48"/>
    <mergeCell ref="G48:L48"/>
    <mergeCell ref="N18:Q18"/>
    <mergeCell ref="B46:D46"/>
    <mergeCell ref="G46:L46"/>
    <mergeCell ref="B47:D47"/>
    <mergeCell ref="G47:L47"/>
    <mergeCell ref="B44:D44"/>
    <mergeCell ref="G44:L44"/>
    <mergeCell ref="B45:D45"/>
    <mergeCell ref="G45:L45"/>
    <mergeCell ref="B42:D42"/>
    <mergeCell ref="G42:L42"/>
    <mergeCell ref="B43:D43"/>
    <mergeCell ref="G43:L43"/>
    <mergeCell ref="B40:D40"/>
    <mergeCell ref="G40:L40"/>
    <mergeCell ref="B41:D41"/>
    <mergeCell ref="G41:L41"/>
    <mergeCell ref="B38:D38"/>
    <mergeCell ref="G38:L38"/>
    <mergeCell ref="B39:D39"/>
    <mergeCell ref="G39:L39"/>
    <mergeCell ref="G5:L5"/>
    <mergeCell ref="O5:Q5"/>
    <mergeCell ref="O8:Q8"/>
    <mergeCell ref="O9:Q9"/>
    <mergeCell ref="O14:Q14"/>
    <mergeCell ref="O15:Q15"/>
    <mergeCell ref="O10:Q10"/>
    <mergeCell ref="A59:X59"/>
    <mergeCell ref="A1:C1"/>
    <mergeCell ref="A2:C2"/>
    <mergeCell ref="A3:C3"/>
    <mergeCell ref="O11:Q11"/>
    <mergeCell ref="B8:D8"/>
    <mergeCell ref="G8:L8"/>
    <mergeCell ref="B9:D9"/>
    <mergeCell ref="G9:L9"/>
    <mergeCell ref="A6:A15"/>
    <mergeCell ref="B6:D6"/>
    <mergeCell ref="G6:L6"/>
    <mergeCell ref="B7:D7"/>
    <mergeCell ref="G7:L7"/>
    <mergeCell ref="T3:X3"/>
    <mergeCell ref="T4:U4"/>
    <mergeCell ref="W4:X4"/>
  </mergeCells>
  <phoneticPr fontId="2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92"/>
  <sheetViews>
    <sheetView showZeros="0" workbookViewId="0">
      <selection activeCell="D3" sqref="D3:R3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59" width="3.125" style="7" customWidth="1"/>
    <col min="60" max="16384" width="9" style="7"/>
  </cols>
  <sheetData>
    <row r="1" spans="1:25" s="1" customFormat="1" ht="18.75" customHeight="1">
      <c r="A1" s="876" t="s">
        <v>2349</v>
      </c>
      <c r="B1" s="863"/>
      <c r="C1" s="863"/>
      <c r="D1" s="877" t="s">
        <v>1931</v>
      </c>
      <c r="E1" s="877"/>
      <c r="F1" s="878" t="s">
        <v>1833</v>
      </c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659" t="str">
        <f>集計表!AC1</f>
        <v>2020/1</v>
      </c>
      <c r="X1" s="659"/>
      <c r="Y1" s="660"/>
    </row>
    <row r="2" spans="1:25" ht="18.75" customHeight="1">
      <c r="A2" s="424" t="s">
        <v>56</v>
      </c>
      <c r="B2" s="446"/>
      <c r="C2" s="425"/>
      <c r="D2" s="455">
        <v>2020</v>
      </c>
      <c r="E2" s="455"/>
      <c r="F2" s="852">
        <f>集計表!F2</f>
        <v>43859</v>
      </c>
      <c r="G2" s="852"/>
      <c r="H2" s="2" t="s">
        <v>1815</v>
      </c>
      <c r="I2" s="2" t="s">
        <v>2158</v>
      </c>
      <c r="J2" s="662">
        <f>集計表!L2</f>
        <v>43861</v>
      </c>
      <c r="K2" s="733"/>
      <c r="L2" s="733"/>
      <c r="M2" s="3" t="s">
        <v>57</v>
      </c>
      <c r="N2" s="4" t="s">
        <v>2159</v>
      </c>
      <c r="O2" s="668">
        <f>集計表!R2</f>
        <v>43862</v>
      </c>
      <c r="P2" s="668"/>
      <c r="Q2" s="179" t="s">
        <v>2160</v>
      </c>
      <c r="R2" s="178" t="s">
        <v>19</v>
      </c>
      <c r="S2" s="134" t="s">
        <v>2162</v>
      </c>
      <c r="T2" s="880">
        <f>申込書!C9</f>
        <v>0</v>
      </c>
      <c r="U2" s="612"/>
      <c r="V2" s="612"/>
      <c r="W2" s="612"/>
      <c r="X2" s="612"/>
      <c r="Y2" s="613"/>
    </row>
    <row r="3" spans="1:25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134" t="s">
        <v>59</v>
      </c>
      <c r="T3" s="657">
        <f>集計表!N134</f>
        <v>0</v>
      </c>
      <c r="U3" s="657"/>
      <c r="V3" s="657"/>
      <c r="W3" s="657"/>
      <c r="X3" s="657"/>
      <c r="Y3" s="8" t="s">
        <v>60</v>
      </c>
    </row>
    <row r="4" spans="1:25" ht="18.75" customHeight="1">
      <c r="A4" s="7" t="s">
        <v>2369</v>
      </c>
      <c r="T4" s="628" t="s">
        <v>6</v>
      </c>
      <c r="U4" s="628"/>
      <c r="V4" s="22" t="s">
        <v>2328</v>
      </c>
      <c r="W4" s="734">
        <f>F24+S21</f>
        <v>0</v>
      </c>
      <c r="X4" s="628"/>
      <c r="Y4" s="7" t="s">
        <v>2164</v>
      </c>
    </row>
    <row r="5" spans="1:25" ht="12.75" customHeight="1">
      <c r="A5" s="24"/>
      <c r="B5" s="655" t="s">
        <v>2165</v>
      </c>
      <c r="C5" s="653"/>
      <c r="D5" s="656"/>
      <c r="E5" s="124" t="s">
        <v>7</v>
      </c>
      <c r="F5" s="115" t="s">
        <v>8</v>
      </c>
      <c r="G5" s="653" t="s">
        <v>2329</v>
      </c>
      <c r="H5" s="653"/>
      <c r="I5" s="653"/>
      <c r="J5" s="653"/>
      <c r="K5" s="653"/>
      <c r="L5" s="654"/>
      <c r="M5" s="174"/>
      <c r="N5" s="24"/>
      <c r="O5" s="655" t="s">
        <v>2165</v>
      </c>
      <c r="P5" s="653"/>
      <c r="Q5" s="656"/>
      <c r="R5" s="124" t="s">
        <v>7</v>
      </c>
      <c r="S5" s="115" t="s">
        <v>8</v>
      </c>
      <c r="T5" s="653" t="s">
        <v>2329</v>
      </c>
      <c r="U5" s="653"/>
      <c r="V5" s="653"/>
      <c r="W5" s="653"/>
      <c r="X5" s="653"/>
      <c r="Y5" s="654"/>
    </row>
    <row r="6" spans="1:25" ht="12.75" customHeight="1">
      <c r="A6" s="682" t="s">
        <v>1982</v>
      </c>
      <c r="B6" s="749" t="s">
        <v>2330</v>
      </c>
      <c r="C6" s="750"/>
      <c r="D6" s="751"/>
      <c r="E6" s="147">
        <v>280</v>
      </c>
      <c r="F6" s="111"/>
      <c r="G6" s="872" t="s">
        <v>1983</v>
      </c>
      <c r="H6" s="750"/>
      <c r="I6" s="750"/>
      <c r="J6" s="750"/>
      <c r="K6" s="750"/>
      <c r="L6" s="873"/>
      <c r="M6" s="174"/>
      <c r="N6" s="834" t="s">
        <v>2027</v>
      </c>
      <c r="O6" s="749" t="s">
        <v>2331</v>
      </c>
      <c r="P6" s="750"/>
      <c r="Q6" s="751"/>
      <c r="R6" s="140">
        <v>380</v>
      </c>
      <c r="S6" s="111"/>
      <c r="T6" s="872" t="s">
        <v>2028</v>
      </c>
      <c r="U6" s="750"/>
      <c r="V6" s="750"/>
      <c r="W6" s="750"/>
      <c r="X6" s="750"/>
      <c r="Y6" s="873"/>
    </row>
    <row r="7" spans="1:25" ht="12.75" customHeight="1">
      <c r="A7" s="683"/>
      <c r="B7" s="822" t="s">
        <v>2332</v>
      </c>
      <c r="C7" s="823"/>
      <c r="D7" s="840"/>
      <c r="E7" s="140">
        <v>440</v>
      </c>
      <c r="F7" s="111"/>
      <c r="G7" s="330" t="s">
        <v>1985</v>
      </c>
      <c r="H7" s="331"/>
      <c r="I7" s="331"/>
      <c r="J7" s="331"/>
      <c r="K7" s="331"/>
      <c r="L7" s="875"/>
      <c r="M7" s="174"/>
      <c r="N7" s="835"/>
      <c r="O7" s="688" t="s">
        <v>2333</v>
      </c>
      <c r="P7" s="331"/>
      <c r="Q7" s="332"/>
      <c r="R7" s="140">
        <v>340</v>
      </c>
      <c r="S7" s="111"/>
      <c r="T7" s="330" t="s">
        <v>2031</v>
      </c>
      <c r="U7" s="331"/>
      <c r="V7" s="331"/>
      <c r="W7" s="331"/>
      <c r="X7" s="331"/>
      <c r="Y7" s="875"/>
    </row>
    <row r="8" spans="1:25" ht="12.75" customHeight="1">
      <c r="A8" s="683"/>
      <c r="B8" s="688" t="s">
        <v>2334</v>
      </c>
      <c r="C8" s="331"/>
      <c r="D8" s="332"/>
      <c r="E8" s="136">
        <v>370</v>
      </c>
      <c r="F8" s="111"/>
      <c r="G8" s="330" t="s">
        <v>1987</v>
      </c>
      <c r="H8" s="331"/>
      <c r="I8" s="331"/>
      <c r="J8" s="331"/>
      <c r="K8" s="331"/>
      <c r="L8" s="875"/>
      <c r="M8" s="174"/>
      <c r="N8" s="835"/>
      <c r="O8" s="688" t="s">
        <v>2335</v>
      </c>
      <c r="P8" s="331"/>
      <c r="Q8" s="332"/>
      <c r="R8" s="140">
        <v>260</v>
      </c>
      <c r="S8" s="111"/>
      <c r="T8" s="330" t="s">
        <v>2033</v>
      </c>
      <c r="U8" s="331"/>
      <c r="V8" s="331"/>
      <c r="W8" s="331"/>
      <c r="X8" s="331"/>
      <c r="Y8" s="875"/>
    </row>
    <row r="9" spans="1:25" ht="12.75" customHeight="1">
      <c r="A9" s="683"/>
      <c r="B9" s="688" t="s">
        <v>2336</v>
      </c>
      <c r="C9" s="331"/>
      <c r="D9" s="332"/>
      <c r="E9" s="140">
        <v>440</v>
      </c>
      <c r="F9" s="111"/>
      <c r="G9" s="330" t="s">
        <v>1989</v>
      </c>
      <c r="H9" s="331"/>
      <c r="I9" s="331"/>
      <c r="J9" s="331"/>
      <c r="K9" s="331"/>
      <c r="L9" s="875"/>
      <c r="M9" s="174"/>
      <c r="N9" s="835"/>
      <c r="O9" s="688" t="s">
        <v>2337</v>
      </c>
      <c r="P9" s="331"/>
      <c r="Q9" s="332"/>
      <c r="R9" s="140">
        <v>110</v>
      </c>
      <c r="S9" s="111"/>
      <c r="T9" s="330" t="s">
        <v>2035</v>
      </c>
      <c r="U9" s="331"/>
      <c r="V9" s="331"/>
      <c r="W9" s="331"/>
      <c r="X9" s="331"/>
      <c r="Y9" s="875"/>
    </row>
    <row r="10" spans="1:25" ht="12.75" customHeight="1">
      <c r="A10" s="683"/>
      <c r="B10" s="848" t="s">
        <v>2338</v>
      </c>
      <c r="C10" s="334"/>
      <c r="D10" s="335"/>
      <c r="E10" s="147">
        <v>440</v>
      </c>
      <c r="F10" s="111"/>
      <c r="G10" s="333" t="s">
        <v>1991</v>
      </c>
      <c r="H10" s="334"/>
      <c r="I10" s="334"/>
      <c r="J10" s="334"/>
      <c r="K10" s="334"/>
      <c r="L10" s="874"/>
      <c r="M10" s="174"/>
      <c r="N10" s="835"/>
      <c r="O10" s="688" t="s">
        <v>2339</v>
      </c>
      <c r="P10" s="331"/>
      <c r="Q10" s="332"/>
      <c r="R10" s="140">
        <v>480</v>
      </c>
      <c r="S10" s="111"/>
      <c r="T10" s="330" t="s">
        <v>2037</v>
      </c>
      <c r="U10" s="331"/>
      <c r="V10" s="331"/>
      <c r="W10" s="331"/>
      <c r="X10" s="331"/>
      <c r="Y10" s="875"/>
    </row>
    <row r="11" spans="1:25" ht="12.75" customHeight="1">
      <c r="A11" s="684"/>
      <c r="B11" s="831" t="s">
        <v>1850</v>
      </c>
      <c r="C11" s="832"/>
      <c r="D11" s="833"/>
      <c r="E11" s="116">
        <f>SUM(E6:E10)</f>
        <v>1970</v>
      </c>
      <c r="F11" s="116">
        <f>SUM(F6:F10)</f>
        <v>0</v>
      </c>
      <c r="G11" s="879"/>
      <c r="H11" s="673"/>
      <c r="I11" s="673"/>
      <c r="J11" s="673"/>
      <c r="K11" s="673"/>
      <c r="L11" s="674"/>
      <c r="M11" s="174"/>
      <c r="N11" s="835"/>
      <c r="O11" s="848" t="s">
        <v>2340</v>
      </c>
      <c r="P11" s="334"/>
      <c r="Q11" s="335"/>
      <c r="R11" s="147">
        <v>560</v>
      </c>
      <c r="S11" s="111"/>
      <c r="T11" s="333" t="s">
        <v>2039</v>
      </c>
      <c r="U11" s="334"/>
      <c r="V11" s="334"/>
      <c r="W11" s="334"/>
      <c r="X11" s="334"/>
      <c r="Y11" s="874"/>
    </row>
    <row r="12" spans="1:25" ht="12.75" customHeight="1">
      <c r="A12" s="682" t="s">
        <v>1994</v>
      </c>
      <c r="B12" s="749" t="s">
        <v>2341</v>
      </c>
      <c r="C12" s="750"/>
      <c r="D12" s="751"/>
      <c r="E12" s="136">
        <v>390</v>
      </c>
      <c r="F12" s="111"/>
      <c r="G12" s="872" t="s">
        <v>1995</v>
      </c>
      <c r="H12" s="750"/>
      <c r="I12" s="750"/>
      <c r="J12" s="750"/>
      <c r="K12" s="750"/>
      <c r="L12" s="873"/>
      <c r="M12" s="174"/>
      <c r="N12" s="836"/>
      <c r="O12" s="831" t="s">
        <v>1850</v>
      </c>
      <c r="P12" s="832"/>
      <c r="Q12" s="833"/>
      <c r="R12" s="116">
        <f>SUM(R6:R11)</f>
        <v>2130</v>
      </c>
      <c r="S12" s="116">
        <f>SUM(S6:S11)</f>
        <v>0</v>
      </c>
      <c r="T12" s="879"/>
      <c r="U12" s="673"/>
      <c r="V12" s="673"/>
      <c r="W12" s="673"/>
      <c r="X12" s="673"/>
      <c r="Y12" s="674"/>
    </row>
    <row r="13" spans="1:25" ht="12.75" customHeight="1">
      <c r="A13" s="683"/>
      <c r="B13" s="688" t="s">
        <v>1997</v>
      </c>
      <c r="C13" s="331"/>
      <c r="D13" s="332"/>
      <c r="E13" s="140">
        <v>260</v>
      </c>
      <c r="F13" s="111"/>
      <c r="G13" s="330" t="s">
        <v>1998</v>
      </c>
      <c r="H13" s="331"/>
      <c r="I13" s="331"/>
      <c r="J13" s="331"/>
      <c r="K13" s="331"/>
      <c r="L13" s="875"/>
      <c r="M13" s="174"/>
      <c r="N13" s="835" t="s">
        <v>2042</v>
      </c>
      <c r="O13" s="749" t="s">
        <v>2342</v>
      </c>
      <c r="P13" s="750"/>
      <c r="Q13" s="751"/>
      <c r="R13" s="136">
        <v>450</v>
      </c>
      <c r="S13" s="111"/>
      <c r="T13" s="872" t="s">
        <v>2043</v>
      </c>
      <c r="U13" s="750"/>
      <c r="V13" s="750"/>
      <c r="W13" s="750"/>
      <c r="X13" s="750"/>
      <c r="Y13" s="873"/>
    </row>
    <row r="14" spans="1:25" ht="12.75" customHeight="1">
      <c r="A14" s="683"/>
      <c r="B14" s="688" t="s">
        <v>2000</v>
      </c>
      <c r="C14" s="331"/>
      <c r="D14" s="332"/>
      <c r="E14" s="140">
        <v>310</v>
      </c>
      <c r="F14" s="111"/>
      <c r="G14" s="330" t="s">
        <v>2001</v>
      </c>
      <c r="H14" s="331"/>
      <c r="I14" s="331"/>
      <c r="J14" s="331"/>
      <c r="K14" s="331"/>
      <c r="L14" s="875"/>
      <c r="M14" s="174"/>
      <c r="N14" s="835"/>
      <c r="O14" s="688" t="s">
        <v>2343</v>
      </c>
      <c r="P14" s="331"/>
      <c r="Q14" s="332"/>
      <c r="R14" s="140">
        <v>300</v>
      </c>
      <c r="S14" s="111"/>
      <c r="T14" s="330" t="s">
        <v>2045</v>
      </c>
      <c r="U14" s="331"/>
      <c r="V14" s="331"/>
      <c r="W14" s="331"/>
      <c r="X14" s="331"/>
      <c r="Y14" s="875"/>
    </row>
    <row r="15" spans="1:25" ht="12.75" customHeight="1">
      <c r="A15" s="683"/>
      <c r="B15" s="688" t="s">
        <v>2003</v>
      </c>
      <c r="C15" s="331"/>
      <c r="D15" s="332"/>
      <c r="E15" s="140">
        <v>290</v>
      </c>
      <c r="F15" s="111"/>
      <c r="G15" s="330" t="s">
        <v>2004</v>
      </c>
      <c r="H15" s="331"/>
      <c r="I15" s="331"/>
      <c r="J15" s="331"/>
      <c r="K15" s="331"/>
      <c r="L15" s="875"/>
      <c r="M15" s="174"/>
      <c r="N15" s="835"/>
      <c r="O15" s="688" t="s">
        <v>2344</v>
      </c>
      <c r="P15" s="331"/>
      <c r="Q15" s="332"/>
      <c r="R15" s="147">
        <v>540</v>
      </c>
      <c r="S15" s="111"/>
      <c r="T15" s="330" t="s">
        <v>2047</v>
      </c>
      <c r="U15" s="331"/>
      <c r="V15" s="331"/>
      <c r="W15" s="331"/>
      <c r="X15" s="331"/>
      <c r="Y15" s="875"/>
    </row>
    <row r="16" spans="1:25" ht="12.75" customHeight="1">
      <c r="A16" s="683"/>
      <c r="B16" s="688" t="s">
        <v>2005</v>
      </c>
      <c r="C16" s="331"/>
      <c r="D16" s="332"/>
      <c r="E16" s="140">
        <v>220</v>
      </c>
      <c r="F16" s="111"/>
      <c r="G16" s="330" t="s">
        <v>2006</v>
      </c>
      <c r="H16" s="331"/>
      <c r="I16" s="331"/>
      <c r="J16" s="331"/>
      <c r="K16" s="331"/>
      <c r="L16" s="875"/>
      <c r="M16" s="174"/>
      <c r="N16" s="835"/>
      <c r="O16" s="822" t="s">
        <v>2345</v>
      </c>
      <c r="P16" s="823"/>
      <c r="Q16" s="840"/>
      <c r="R16" s="140">
        <v>600</v>
      </c>
      <c r="S16" s="111"/>
      <c r="T16" s="330" t="s">
        <v>2049</v>
      </c>
      <c r="U16" s="331"/>
      <c r="V16" s="331"/>
      <c r="W16" s="331"/>
      <c r="X16" s="331"/>
      <c r="Y16" s="875"/>
    </row>
    <row r="17" spans="1:25" ht="12.75" customHeight="1">
      <c r="A17" s="683"/>
      <c r="B17" s="688" t="s">
        <v>2009</v>
      </c>
      <c r="C17" s="331"/>
      <c r="D17" s="332"/>
      <c r="E17" s="140">
        <v>280</v>
      </c>
      <c r="F17" s="111"/>
      <c r="G17" s="330" t="s">
        <v>2010</v>
      </c>
      <c r="H17" s="331"/>
      <c r="I17" s="331"/>
      <c r="J17" s="331"/>
      <c r="K17" s="331"/>
      <c r="L17" s="875"/>
      <c r="M17" s="174"/>
      <c r="N17" s="835"/>
      <c r="O17" s="688" t="s">
        <v>2346</v>
      </c>
      <c r="P17" s="331"/>
      <c r="Q17" s="332"/>
      <c r="R17" s="136">
        <v>230</v>
      </c>
      <c r="S17" s="111"/>
      <c r="T17" s="330" t="s">
        <v>2051</v>
      </c>
      <c r="U17" s="331"/>
      <c r="V17" s="331"/>
      <c r="W17" s="331"/>
      <c r="X17" s="331"/>
      <c r="Y17" s="875"/>
    </row>
    <row r="18" spans="1:25" ht="12.75" customHeight="1">
      <c r="A18" s="683"/>
      <c r="B18" s="688" t="s">
        <v>2012</v>
      </c>
      <c r="C18" s="331"/>
      <c r="D18" s="332"/>
      <c r="E18" s="140">
        <v>440</v>
      </c>
      <c r="F18" s="111"/>
      <c r="G18" s="330" t="s">
        <v>2013</v>
      </c>
      <c r="H18" s="331"/>
      <c r="I18" s="331"/>
      <c r="J18" s="331"/>
      <c r="K18" s="331"/>
      <c r="L18" s="875"/>
      <c r="M18" s="174"/>
      <c r="N18" s="835"/>
      <c r="O18" s="848" t="s">
        <v>2347</v>
      </c>
      <c r="P18" s="334"/>
      <c r="Q18" s="335"/>
      <c r="R18" s="147">
        <v>220</v>
      </c>
      <c r="S18" s="111"/>
      <c r="T18" s="333" t="s">
        <v>2052</v>
      </c>
      <c r="U18" s="334"/>
      <c r="V18" s="334"/>
      <c r="W18" s="334"/>
      <c r="X18" s="334"/>
      <c r="Y18" s="874"/>
    </row>
    <row r="19" spans="1:25" ht="12.75" customHeight="1">
      <c r="A19" s="683"/>
      <c r="B19" s="688" t="s">
        <v>2015</v>
      </c>
      <c r="C19" s="331"/>
      <c r="D19" s="332"/>
      <c r="E19" s="140">
        <v>330</v>
      </c>
      <c r="F19" s="111"/>
      <c r="G19" s="330" t="s">
        <v>2016</v>
      </c>
      <c r="H19" s="331"/>
      <c r="I19" s="331"/>
      <c r="J19" s="331"/>
      <c r="K19" s="331"/>
      <c r="L19" s="875"/>
      <c r="M19" s="174"/>
      <c r="N19" s="836"/>
      <c r="O19" s="831" t="s">
        <v>1850</v>
      </c>
      <c r="P19" s="832"/>
      <c r="Q19" s="833"/>
      <c r="R19" s="116">
        <f>SUM(R13:R18)</f>
        <v>2340</v>
      </c>
      <c r="S19" s="116">
        <f>SUM(S13:S18)</f>
        <v>0</v>
      </c>
      <c r="T19" s="879"/>
      <c r="U19" s="673"/>
      <c r="V19" s="673"/>
      <c r="W19" s="673"/>
      <c r="X19" s="673"/>
      <c r="Y19" s="674"/>
    </row>
    <row r="20" spans="1:25" ht="12.75" customHeight="1">
      <c r="A20" s="683"/>
      <c r="B20" s="688" t="s">
        <v>2018</v>
      </c>
      <c r="C20" s="331"/>
      <c r="D20" s="332"/>
      <c r="E20" s="140">
        <v>250</v>
      </c>
      <c r="F20" s="111"/>
      <c r="G20" s="330" t="s">
        <v>2019</v>
      </c>
      <c r="H20" s="331"/>
      <c r="I20" s="331"/>
      <c r="J20" s="331"/>
      <c r="K20" s="331"/>
      <c r="L20" s="875"/>
      <c r="M20" s="174"/>
      <c r="N20" s="157"/>
      <c r="O20" s="156"/>
      <c r="P20" s="156"/>
      <c r="Q20" s="156"/>
      <c r="R20" s="158"/>
      <c r="S20" s="158"/>
      <c r="T20" s="172"/>
      <c r="U20" s="172"/>
      <c r="V20" s="172"/>
      <c r="W20" s="172"/>
      <c r="X20" s="172"/>
      <c r="Y20" s="172"/>
    </row>
    <row r="21" spans="1:25" ht="12.75" customHeight="1">
      <c r="A21" s="683"/>
      <c r="B21" s="848" t="s">
        <v>2348</v>
      </c>
      <c r="C21" s="334"/>
      <c r="D21" s="335"/>
      <c r="E21" s="147">
        <v>260</v>
      </c>
      <c r="F21" s="111"/>
      <c r="G21" s="333" t="s">
        <v>2021</v>
      </c>
      <c r="H21" s="334"/>
      <c r="I21" s="334"/>
      <c r="J21" s="334"/>
      <c r="K21" s="334"/>
      <c r="L21" s="874"/>
      <c r="M21" s="174"/>
      <c r="N21" s="869" t="s">
        <v>2053</v>
      </c>
      <c r="O21" s="870"/>
      <c r="P21" s="870"/>
      <c r="Q21" s="871"/>
      <c r="R21" s="145">
        <f>R12+R19</f>
        <v>4470</v>
      </c>
      <c r="S21" s="145">
        <f>SUM(S12,S19)</f>
        <v>0</v>
      </c>
      <c r="T21" s="155"/>
      <c r="U21" s="171"/>
      <c r="V21" s="171"/>
      <c r="W21" s="171"/>
      <c r="X21" s="171"/>
      <c r="Y21" s="171"/>
    </row>
    <row r="22" spans="1:25" ht="12.75" customHeight="1">
      <c r="A22" s="684"/>
      <c r="B22" s="831" t="s">
        <v>1850</v>
      </c>
      <c r="C22" s="832"/>
      <c r="D22" s="833"/>
      <c r="E22" s="154">
        <f>SUM(E12:E21)</f>
        <v>3030</v>
      </c>
      <c r="F22" s="154">
        <f>SUM(F12:F21)</f>
        <v>0</v>
      </c>
      <c r="G22" s="879"/>
      <c r="H22" s="673"/>
      <c r="I22" s="673"/>
      <c r="J22" s="673"/>
      <c r="K22" s="673"/>
      <c r="L22" s="674"/>
      <c r="M22" s="174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</row>
    <row r="23" spans="1:25" ht="12.75" customHeight="1">
      <c r="B23" s="167"/>
      <c r="C23" s="167"/>
      <c r="D23" s="167"/>
      <c r="E23" s="167"/>
      <c r="F23" s="52"/>
      <c r="G23" s="52"/>
      <c r="H23" s="172"/>
      <c r="I23" s="172"/>
      <c r="J23" s="181"/>
      <c r="K23" s="172"/>
      <c r="L23" s="172"/>
      <c r="M23" s="17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.75" customHeight="1">
      <c r="A24" s="869" t="s">
        <v>2024</v>
      </c>
      <c r="B24" s="870"/>
      <c r="C24" s="870"/>
      <c r="D24" s="871"/>
      <c r="E24" s="145">
        <f>E11+E22</f>
        <v>5000</v>
      </c>
      <c r="F24" s="145">
        <f>SUM(F22,F11)</f>
        <v>0</v>
      </c>
      <c r="H24" s="171"/>
      <c r="I24" s="171"/>
      <c r="J24" s="180"/>
      <c r="K24" s="171"/>
      <c r="L24" s="171"/>
      <c r="M24" s="171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</row>
    <row r="25" spans="1:25" ht="12.75" customHeight="1"/>
    <row r="26" spans="1:25" ht="12.75" customHeight="1"/>
    <row r="27" spans="1:25" ht="12.75" customHeight="1"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</row>
    <row r="28" spans="1:25" ht="12.75" customHeight="1"/>
    <row r="29" spans="1:25" ht="12.75" customHeight="1"/>
    <row r="30" spans="1:25" ht="12.75" customHeight="1"/>
    <row r="31" spans="1:25" ht="12.75" customHeight="1"/>
    <row r="32" spans="1:25" ht="12.75" customHeight="1"/>
    <row r="33" spans="28:28" ht="12.75" customHeight="1"/>
    <row r="34" spans="28:28" ht="12.75" customHeight="1"/>
    <row r="35" spans="28:28" ht="12.75" customHeight="1"/>
    <row r="36" spans="28:28" ht="12.75" customHeight="1"/>
    <row r="37" spans="28:28" ht="12.75" customHeight="1"/>
    <row r="38" spans="28:28" ht="12.75" customHeight="1">
      <c r="AB38" s="34"/>
    </row>
    <row r="39" spans="28:28" ht="12.75" customHeight="1">
      <c r="AB39" s="34"/>
    </row>
    <row r="40" spans="28:28" ht="12.75" customHeight="1"/>
    <row r="41" spans="28:28" ht="12.75" customHeight="1"/>
    <row r="42" spans="28:28" ht="12.75" customHeight="1"/>
    <row r="43" spans="28:28" ht="12.75" customHeight="1"/>
    <row r="44" spans="28:28" ht="12.75" customHeight="1"/>
    <row r="45" spans="28:28" ht="12.75" customHeight="1"/>
    <row r="46" spans="28:28" ht="12.75" customHeight="1"/>
    <row r="47" spans="28:28" ht="12.75" customHeight="1"/>
    <row r="48" spans="28:28" ht="12.75" customHeight="1"/>
    <row r="49" spans="1:24" ht="12.75" customHeight="1"/>
    <row r="50" spans="1:24" ht="12.75" customHeight="1"/>
    <row r="51" spans="1:24" ht="12.75" customHeight="1"/>
    <row r="52" spans="1:24" ht="12.75" customHeight="1"/>
    <row r="53" spans="1:24" ht="12.75" customHeight="1"/>
    <row r="54" spans="1:24" ht="12.75" customHeight="1"/>
    <row r="55" spans="1:24" ht="12.75" customHeight="1"/>
    <row r="56" spans="1:24" ht="12.75" customHeight="1"/>
    <row r="57" spans="1:24" ht="12.75" customHeight="1"/>
    <row r="58" spans="1:24" ht="12.75" customHeight="1">
      <c r="A58" s="678" t="s">
        <v>28</v>
      </c>
      <c r="B58" s="678"/>
      <c r="C58" s="678"/>
      <c r="D58" s="678"/>
      <c r="E58" s="678"/>
      <c r="F58" s="678"/>
      <c r="G58" s="678"/>
      <c r="H58" s="678"/>
      <c r="I58" s="678"/>
      <c r="J58" s="678"/>
      <c r="K58" s="678"/>
      <c r="L58" s="678"/>
      <c r="M58" s="678"/>
      <c r="N58" s="678"/>
      <c r="O58" s="678"/>
      <c r="P58" s="678"/>
      <c r="Q58" s="678"/>
      <c r="R58" s="678"/>
      <c r="S58" s="678"/>
      <c r="T58" s="678"/>
      <c r="U58" s="678"/>
      <c r="V58" s="678"/>
      <c r="W58" s="678"/>
      <c r="X58" s="678"/>
    </row>
    <row r="59" spans="1:24" ht="12.75" customHeight="1"/>
    <row r="60" spans="1:24" ht="12.75" customHeight="1"/>
    <row r="61" spans="1:24" ht="12.75" customHeight="1"/>
    <row r="62" spans="1:24" ht="12.75" customHeight="1"/>
    <row r="63" spans="1:24" ht="12.75" customHeight="1"/>
    <row r="64" spans="1:24" ht="12.75" customHeight="1"/>
    <row r="65" spans="12:12" ht="12.75" customHeight="1"/>
    <row r="66" spans="12:12" ht="12.75" customHeight="1">
      <c r="L66" s="166"/>
    </row>
    <row r="67" spans="12:12" ht="12.75" customHeight="1"/>
    <row r="68" spans="12:12" ht="12.75" customHeight="1"/>
    <row r="69" spans="12:12" ht="12.75" customHeight="1"/>
    <row r="70" spans="12:12" ht="12.75" customHeight="1"/>
    <row r="71" spans="12:12" ht="12.75" customHeight="1"/>
    <row r="72" spans="12:12" ht="12.75" customHeight="1"/>
    <row r="73" spans="12:12" ht="12.75" customHeight="1"/>
    <row r="74" spans="12:12" ht="12.75" customHeight="1"/>
    <row r="75" spans="12:12" ht="12.75" customHeight="1"/>
    <row r="76" spans="12:12" ht="12.75" customHeight="1"/>
    <row r="77" spans="12:12" ht="12.75" customHeight="1"/>
    <row r="78" spans="12:12" ht="12.75" customHeight="1"/>
    <row r="79" spans="12:12" ht="12.75" customHeight="1"/>
    <row r="80" spans="12:1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88">
    <mergeCell ref="O2:P2"/>
    <mergeCell ref="D3:R3"/>
    <mergeCell ref="T2:Y2"/>
    <mergeCell ref="T5:Y5"/>
    <mergeCell ref="T13:Y13"/>
    <mergeCell ref="B10:D10"/>
    <mergeCell ref="B11:D11"/>
    <mergeCell ref="T10:Y10"/>
    <mergeCell ref="T9:Y9"/>
    <mergeCell ref="T8:Y8"/>
    <mergeCell ref="T7:Y7"/>
    <mergeCell ref="T6:Y6"/>
    <mergeCell ref="G22:L22"/>
    <mergeCell ref="T12:Y12"/>
    <mergeCell ref="T19:Y19"/>
    <mergeCell ref="G11:L11"/>
    <mergeCell ref="T18:Y18"/>
    <mergeCell ref="T17:Y17"/>
    <mergeCell ref="T16:Y16"/>
    <mergeCell ref="T15:Y15"/>
    <mergeCell ref="T14:Y14"/>
    <mergeCell ref="G16:L16"/>
    <mergeCell ref="G15:L15"/>
    <mergeCell ref="G14:L14"/>
    <mergeCell ref="G13:L13"/>
    <mergeCell ref="G12:L12"/>
    <mergeCell ref="G21:L21"/>
    <mergeCell ref="G20:L20"/>
    <mergeCell ref="G18:L18"/>
    <mergeCell ref="G17:L17"/>
    <mergeCell ref="B21:D21"/>
    <mergeCell ref="J2:L2"/>
    <mergeCell ref="B18:D18"/>
    <mergeCell ref="B19:D19"/>
    <mergeCell ref="B20:D20"/>
    <mergeCell ref="B12:D12"/>
    <mergeCell ref="B13:D13"/>
    <mergeCell ref="B14:D14"/>
    <mergeCell ref="B15:D15"/>
    <mergeCell ref="B17:D17"/>
    <mergeCell ref="B22:D22"/>
    <mergeCell ref="O6:Q6"/>
    <mergeCell ref="O7:Q7"/>
    <mergeCell ref="O8:Q8"/>
    <mergeCell ref="O9:Q9"/>
    <mergeCell ref="O10:Q10"/>
    <mergeCell ref="O11:Q11"/>
    <mergeCell ref="O13:Q13"/>
    <mergeCell ref="O14:Q14"/>
    <mergeCell ref="O15:Q15"/>
    <mergeCell ref="O16:Q16"/>
    <mergeCell ref="O17:Q17"/>
    <mergeCell ref="O18:Q18"/>
    <mergeCell ref="G7:L7"/>
    <mergeCell ref="B16:D16"/>
    <mergeCell ref="G19:L19"/>
    <mergeCell ref="A1:C1"/>
    <mergeCell ref="N13:N19"/>
    <mergeCell ref="A3:C3"/>
    <mergeCell ref="T3:X3"/>
    <mergeCell ref="T4:U4"/>
    <mergeCell ref="W4:X4"/>
    <mergeCell ref="D1:E1"/>
    <mergeCell ref="A2:C2"/>
    <mergeCell ref="D2:E2"/>
    <mergeCell ref="F2:G2"/>
    <mergeCell ref="B5:D5"/>
    <mergeCell ref="G5:L5"/>
    <mergeCell ref="F1:V1"/>
    <mergeCell ref="W1:Y1"/>
    <mergeCell ref="O5:Q5"/>
    <mergeCell ref="O12:Q12"/>
    <mergeCell ref="A58:X58"/>
    <mergeCell ref="A24:D24"/>
    <mergeCell ref="N6:N12"/>
    <mergeCell ref="A12:A22"/>
    <mergeCell ref="A6:A11"/>
    <mergeCell ref="O19:Q19"/>
    <mergeCell ref="B6:D6"/>
    <mergeCell ref="B7:D7"/>
    <mergeCell ref="B8:D8"/>
    <mergeCell ref="B9:D9"/>
    <mergeCell ref="N21:Q21"/>
    <mergeCell ref="G6:L6"/>
    <mergeCell ref="G10:L10"/>
    <mergeCell ref="G9:L9"/>
    <mergeCell ref="G8:L8"/>
    <mergeCell ref="T11:Y11"/>
  </mergeCells>
  <phoneticPr fontId="2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A1:AR562"/>
  <sheetViews>
    <sheetView showZeros="0" topLeftCell="A31" zoomScaleNormal="100" zoomScaleSheetLayoutView="100" workbookViewId="0">
      <selection activeCell="AK85" sqref="AK85"/>
    </sheetView>
  </sheetViews>
  <sheetFormatPr defaultRowHeight="11.25"/>
  <cols>
    <col min="1" max="4" width="3.125" style="7" customWidth="1"/>
    <col min="5" max="5" width="3.125" style="19" customWidth="1"/>
    <col min="6" max="6" width="4.25" style="19" customWidth="1"/>
    <col min="7" max="9" width="3.125" style="7" customWidth="1"/>
    <col min="10" max="10" width="7.625" style="7" customWidth="1"/>
    <col min="11" max="12" width="3.125" style="7" customWidth="1"/>
    <col min="13" max="13" width="0.875" style="7" customWidth="1"/>
    <col min="14" max="21" width="3.125" style="7" customWidth="1"/>
    <col min="22" max="22" width="1.75" style="7" customWidth="1"/>
    <col min="23" max="24" width="3.125" style="7" customWidth="1"/>
    <col min="25" max="25" width="2.375" style="7" customWidth="1"/>
    <col min="26" max="27" width="3.125" style="7" customWidth="1"/>
    <col min="28" max="28" width="2.125" style="7" customWidth="1"/>
    <col min="29" max="30" width="3.125" style="7" customWidth="1"/>
    <col min="31" max="31" width="2.25" style="7" customWidth="1"/>
    <col min="32" max="66" width="3.125" style="7" customWidth="1"/>
    <col min="67" max="16384" width="9" style="7"/>
  </cols>
  <sheetData>
    <row r="1" spans="1:31" s="1" customFormat="1" ht="18.75" customHeight="1">
      <c r="A1" s="444" t="s">
        <v>12</v>
      </c>
      <c r="B1" s="445"/>
      <c r="C1" s="445"/>
      <c r="D1" s="450" t="s">
        <v>55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22" t="s">
        <v>2375</v>
      </c>
      <c r="AD1" s="422"/>
      <c r="AE1" s="423"/>
    </row>
    <row r="2" spans="1:31" ht="18.75" customHeight="1">
      <c r="A2" s="424" t="s">
        <v>56</v>
      </c>
      <c r="B2" s="446"/>
      <c r="C2" s="425"/>
      <c r="D2" s="455">
        <v>2020</v>
      </c>
      <c r="E2" s="455"/>
      <c r="F2" s="457">
        <f>R2-3</f>
        <v>43859</v>
      </c>
      <c r="G2" s="458"/>
      <c r="H2" s="458"/>
      <c r="I2" s="458"/>
      <c r="J2" s="183" t="s">
        <v>1815</v>
      </c>
      <c r="K2" s="2" t="s">
        <v>13</v>
      </c>
      <c r="L2" s="457">
        <f>R2-1</f>
        <v>43861</v>
      </c>
      <c r="M2" s="458"/>
      <c r="N2" s="458"/>
      <c r="O2" s="458"/>
      <c r="P2" s="3" t="s">
        <v>57</v>
      </c>
      <c r="Q2" s="4" t="s">
        <v>14</v>
      </c>
      <c r="R2" s="456">
        <f>申込書!C6</f>
        <v>43862</v>
      </c>
      <c r="S2" s="456"/>
      <c r="T2" s="5" t="s">
        <v>53</v>
      </c>
      <c r="U2" s="184" t="s">
        <v>58</v>
      </c>
      <c r="V2" s="424" t="s">
        <v>33</v>
      </c>
      <c r="W2" s="425"/>
      <c r="X2" s="611">
        <f>申込書!C9</f>
        <v>0</v>
      </c>
      <c r="Y2" s="612"/>
      <c r="Z2" s="612"/>
      <c r="AA2" s="612"/>
      <c r="AB2" s="612"/>
      <c r="AC2" s="612"/>
      <c r="AD2" s="612"/>
      <c r="AE2" s="613"/>
    </row>
    <row r="3" spans="1:31" ht="18.75" customHeight="1">
      <c r="A3" s="447" t="s">
        <v>54</v>
      </c>
      <c r="B3" s="448"/>
      <c r="C3" s="449"/>
      <c r="D3" s="452">
        <f>申込書!C7</f>
        <v>0</v>
      </c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4"/>
      <c r="V3" s="424" t="s">
        <v>59</v>
      </c>
      <c r="W3" s="425"/>
      <c r="X3" s="426">
        <f>SUM(N134)</f>
        <v>0</v>
      </c>
      <c r="Y3" s="427"/>
      <c r="Z3" s="427"/>
      <c r="AA3" s="427"/>
      <c r="AB3" s="427"/>
      <c r="AC3" s="427"/>
      <c r="AD3" s="427"/>
      <c r="AE3" s="8" t="s">
        <v>60</v>
      </c>
    </row>
    <row r="4" spans="1:31" ht="15" customHeight="1">
      <c r="A4" s="9" t="s">
        <v>2368</v>
      </c>
      <c r="B4" s="9"/>
      <c r="C4" s="9"/>
      <c r="D4" s="9"/>
      <c r="E4" s="10"/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465"/>
      <c r="W4" s="465"/>
      <c r="X4" s="11"/>
      <c r="Y4" s="466"/>
      <c r="Z4" s="466"/>
      <c r="AA4" s="10"/>
      <c r="AB4" s="12"/>
      <c r="AC4" s="10"/>
      <c r="AD4" s="12"/>
      <c r="AE4" s="10"/>
    </row>
    <row r="5" spans="1:31" ht="12.75" customHeight="1">
      <c r="A5" s="489" t="s">
        <v>1738</v>
      </c>
      <c r="B5" s="436"/>
      <c r="C5" s="436"/>
      <c r="D5" s="436"/>
      <c r="E5" s="436" t="s">
        <v>61</v>
      </c>
      <c r="F5" s="436"/>
      <c r="G5" s="436"/>
      <c r="H5" s="436"/>
      <c r="I5" s="436"/>
      <c r="J5" s="436"/>
      <c r="K5" s="430" t="s">
        <v>62</v>
      </c>
      <c r="L5" s="431"/>
      <c r="M5" s="432"/>
      <c r="N5" s="436" t="s">
        <v>63</v>
      </c>
      <c r="O5" s="436"/>
      <c r="P5" s="436"/>
      <c r="Q5" s="436" t="s">
        <v>64</v>
      </c>
      <c r="R5" s="436"/>
      <c r="S5" s="436"/>
      <c r="T5" s="441" t="s">
        <v>65</v>
      </c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2"/>
    </row>
    <row r="6" spans="1:31" ht="12.75" customHeight="1">
      <c r="A6" s="490"/>
      <c r="B6" s="437"/>
      <c r="C6" s="437"/>
      <c r="D6" s="437"/>
      <c r="E6" s="437"/>
      <c r="F6" s="437"/>
      <c r="G6" s="437"/>
      <c r="H6" s="437"/>
      <c r="I6" s="437"/>
      <c r="J6" s="437"/>
      <c r="K6" s="433"/>
      <c r="L6" s="434"/>
      <c r="M6" s="435"/>
      <c r="N6" s="437"/>
      <c r="O6" s="437"/>
      <c r="P6" s="437"/>
      <c r="Q6" s="437"/>
      <c r="R6" s="437"/>
      <c r="S6" s="437"/>
      <c r="T6" s="443" t="s">
        <v>15</v>
      </c>
      <c r="U6" s="443"/>
      <c r="V6" s="443"/>
      <c r="W6" s="443"/>
      <c r="X6" s="443"/>
      <c r="Y6" s="443"/>
      <c r="Z6" s="440"/>
      <c r="AA6" s="440"/>
      <c r="AB6" s="440"/>
      <c r="AC6" s="440"/>
      <c r="AD6" s="440"/>
      <c r="AE6" s="462"/>
    </row>
    <row r="7" spans="1:31" ht="12.75" customHeight="1">
      <c r="A7" s="308" t="s">
        <v>1739</v>
      </c>
      <c r="B7" s="309"/>
      <c r="C7" s="309"/>
      <c r="D7" s="309"/>
      <c r="E7" s="436" t="s">
        <v>210</v>
      </c>
      <c r="F7" s="436"/>
      <c r="G7" s="468" t="s">
        <v>93</v>
      </c>
      <c r="H7" s="468"/>
      <c r="I7" s="468"/>
      <c r="J7" s="468"/>
      <c r="K7" s="404">
        <f>宗像市!E10</f>
        <v>1360</v>
      </c>
      <c r="L7" s="404"/>
      <c r="M7" s="404"/>
      <c r="N7" s="404">
        <f>宗像市!F10</f>
        <v>0</v>
      </c>
      <c r="O7" s="404"/>
      <c r="P7" s="404"/>
      <c r="Q7" s="403">
        <f t="shared" ref="Q7:Q25" si="0">N7/K7</f>
        <v>0</v>
      </c>
      <c r="R7" s="403"/>
      <c r="S7" s="403"/>
      <c r="T7" s="473"/>
      <c r="U7" s="473"/>
      <c r="V7" s="473"/>
      <c r="W7" s="428"/>
      <c r="X7" s="428"/>
      <c r="Y7" s="428"/>
      <c r="Z7" s="428"/>
      <c r="AA7" s="428"/>
      <c r="AB7" s="428"/>
      <c r="AC7" s="428"/>
      <c r="AD7" s="428"/>
      <c r="AE7" s="461"/>
    </row>
    <row r="8" spans="1:31" ht="12.75" customHeight="1">
      <c r="A8" s="314"/>
      <c r="B8" s="312"/>
      <c r="C8" s="312"/>
      <c r="D8" s="312"/>
      <c r="E8" s="472" t="s">
        <v>211</v>
      </c>
      <c r="F8" s="472"/>
      <c r="G8" s="467" t="s">
        <v>85</v>
      </c>
      <c r="H8" s="467"/>
      <c r="I8" s="467"/>
      <c r="J8" s="467"/>
      <c r="K8" s="392">
        <f>宗像市!E20</f>
        <v>3200</v>
      </c>
      <c r="L8" s="392"/>
      <c r="M8" s="392"/>
      <c r="N8" s="392">
        <f>宗像市!F20</f>
        <v>0</v>
      </c>
      <c r="O8" s="392"/>
      <c r="P8" s="392"/>
      <c r="Q8" s="354">
        <f t="shared" si="0"/>
        <v>0</v>
      </c>
      <c r="R8" s="354"/>
      <c r="S8" s="354"/>
      <c r="T8" s="429">
        <v>0</v>
      </c>
      <c r="U8" s="429"/>
      <c r="V8" s="429"/>
      <c r="W8" s="438"/>
      <c r="X8" s="438"/>
      <c r="Y8" s="438"/>
      <c r="Z8" s="438"/>
      <c r="AA8" s="438"/>
      <c r="AB8" s="438"/>
      <c r="AC8" s="438"/>
      <c r="AD8" s="438"/>
      <c r="AE8" s="439"/>
    </row>
    <row r="9" spans="1:31" ht="12.75" customHeight="1">
      <c r="A9" s="314"/>
      <c r="B9" s="312"/>
      <c r="C9" s="312"/>
      <c r="D9" s="312"/>
      <c r="E9" s="472" t="s">
        <v>212</v>
      </c>
      <c r="F9" s="472"/>
      <c r="G9" s="467" t="s">
        <v>218</v>
      </c>
      <c r="H9" s="467"/>
      <c r="I9" s="467"/>
      <c r="J9" s="467"/>
      <c r="K9" s="392">
        <f>宗像市!E27</f>
        <v>3210</v>
      </c>
      <c r="L9" s="392"/>
      <c r="M9" s="392"/>
      <c r="N9" s="392">
        <f>宗像市!F27</f>
        <v>0</v>
      </c>
      <c r="O9" s="392"/>
      <c r="P9" s="392"/>
      <c r="Q9" s="354">
        <f t="shared" si="0"/>
        <v>0</v>
      </c>
      <c r="R9" s="354"/>
      <c r="S9" s="354"/>
      <c r="T9" s="429"/>
      <c r="U9" s="429"/>
      <c r="V9" s="429"/>
      <c r="W9" s="438"/>
      <c r="X9" s="438"/>
      <c r="Y9" s="438"/>
      <c r="Z9" s="438"/>
      <c r="AA9" s="438"/>
      <c r="AB9" s="438"/>
      <c r="AC9" s="438"/>
      <c r="AD9" s="438"/>
      <c r="AE9" s="439"/>
    </row>
    <row r="10" spans="1:31" ht="12.75" customHeight="1">
      <c r="A10" s="314"/>
      <c r="B10" s="312"/>
      <c r="C10" s="312"/>
      <c r="D10" s="312"/>
      <c r="E10" s="472" t="s">
        <v>213</v>
      </c>
      <c r="F10" s="472"/>
      <c r="G10" s="467" t="s">
        <v>219</v>
      </c>
      <c r="H10" s="467"/>
      <c r="I10" s="467"/>
      <c r="J10" s="467"/>
      <c r="K10" s="392">
        <f>宗像市!E40</f>
        <v>6370</v>
      </c>
      <c r="L10" s="392"/>
      <c r="M10" s="392"/>
      <c r="N10" s="392">
        <f>宗像市!F40</f>
        <v>0</v>
      </c>
      <c r="O10" s="392"/>
      <c r="P10" s="392"/>
      <c r="Q10" s="354">
        <f t="shared" si="0"/>
        <v>0</v>
      </c>
      <c r="R10" s="354"/>
      <c r="S10" s="354"/>
      <c r="T10" s="429"/>
      <c r="U10" s="429"/>
      <c r="V10" s="429"/>
      <c r="W10" s="438"/>
      <c r="X10" s="438"/>
      <c r="Y10" s="438"/>
      <c r="Z10" s="438"/>
      <c r="AA10" s="438"/>
      <c r="AB10" s="438"/>
      <c r="AC10" s="438"/>
      <c r="AD10" s="438"/>
      <c r="AE10" s="439"/>
    </row>
    <row r="11" spans="1:31" ht="12.75" customHeight="1">
      <c r="A11" s="314"/>
      <c r="B11" s="312"/>
      <c r="C11" s="312"/>
      <c r="D11" s="312"/>
      <c r="E11" s="472" t="s">
        <v>214</v>
      </c>
      <c r="F11" s="472"/>
      <c r="G11" s="467" t="s">
        <v>220</v>
      </c>
      <c r="H11" s="467"/>
      <c r="I11" s="467"/>
      <c r="J11" s="467"/>
      <c r="K11" s="322">
        <f>宗像市!E53</f>
        <v>5400</v>
      </c>
      <c r="L11" s="323"/>
      <c r="M11" s="324"/>
      <c r="N11" s="392">
        <f>宗像市!F53</f>
        <v>0</v>
      </c>
      <c r="O11" s="392"/>
      <c r="P11" s="392"/>
      <c r="Q11" s="354">
        <f t="shared" si="0"/>
        <v>0</v>
      </c>
      <c r="R11" s="354"/>
      <c r="S11" s="354"/>
      <c r="T11" s="429"/>
      <c r="U11" s="429"/>
      <c r="V11" s="429"/>
      <c r="W11" s="438"/>
      <c r="X11" s="438"/>
      <c r="Y11" s="438"/>
      <c r="Z11" s="438"/>
      <c r="AA11" s="438"/>
      <c r="AB11" s="438"/>
      <c r="AC11" s="438"/>
      <c r="AD11" s="438"/>
      <c r="AE11" s="439"/>
    </row>
    <row r="12" spans="1:31" ht="12.75" customHeight="1">
      <c r="A12" s="314"/>
      <c r="B12" s="312"/>
      <c r="C12" s="312"/>
      <c r="D12" s="312"/>
      <c r="E12" s="472" t="s">
        <v>215</v>
      </c>
      <c r="F12" s="472"/>
      <c r="G12" s="467" t="s">
        <v>221</v>
      </c>
      <c r="H12" s="467"/>
      <c r="I12" s="467"/>
      <c r="J12" s="467"/>
      <c r="K12" s="322">
        <f>宗像市!E64</f>
        <v>5130</v>
      </c>
      <c r="L12" s="323"/>
      <c r="M12" s="324"/>
      <c r="N12" s="392">
        <f>宗像市!F64</f>
        <v>0</v>
      </c>
      <c r="O12" s="392"/>
      <c r="P12" s="392"/>
      <c r="Q12" s="354">
        <f t="shared" si="0"/>
        <v>0</v>
      </c>
      <c r="R12" s="354"/>
      <c r="S12" s="354"/>
      <c r="T12" s="438"/>
      <c r="U12" s="438"/>
      <c r="V12" s="438"/>
      <c r="W12" s="438"/>
      <c r="X12" s="438"/>
      <c r="Y12" s="438"/>
      <c r="Z12" s="438"/>
      <c r="AA12" s="438"/>
      <c r="AB12" s="438"/>
      <c r="AC12" s="459"/>
      <c r="AD12" s="459"/>
      <c r="AE12" s="460"/>
    </row>
    <row r="13" spans="1:31" ht="12.75" customHeight="1">
      <c r="A13" s="314"/>
      <c r="B13" s="312"/>
      <c r="C13" s="312"/>
      <c r="D13" s="312"/>
      <c r="E13" s="401" t="s">
        <v>216</v>
      </c>
      <c r="F13" s="401"/>
      <c r="G13" s="467" t="s">
        <v>222</v>
      </c>
      <c r="H13" s="467"/>
      <c r="I13" s="467"/>
      <c r="J13" s="467"/>
      <c r="K13" s="322">
        <f>宗像市!S14</f>
        <v>4810</v>
      </c>
      <c r="L13" s="323"/>
      <c r="M13" s="324"/>
      <c r="N13" s="392">
        <f>宗像市!T14</f>
        <v>0</v>
      </c>
      <c r="O13" s="392"/>
      <c r="P13" s="392"/>
      <c r="Q13" s="354">
        <f t="shared" si="0"/>
        <v>0</v>
      </c>
      <c r="R13" s="354"/>
      <c r="S13" s="354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9"/>
    </row>
    <row r="14" spans="1:31" ht="12.75" customHeight="1">
      <c r="A14" s="314"/>
      <c r="B14" s="312"/>
      <c r="C14" s="312"/>
      <c r="D14" s="312"/>
      <c r="E14" s="491" t="s">
        <v>217</v>
      </c>
      <c r="F14" s="491"/>
      <c r="G14" s="492" t="s">
        <v>223</v>
      </c>
      <c r="H14" s="492"/>
      <c r="I14" s="492"/>
      <c r="J14" s="492"/>
      <c r="K14" s="416">
        <f>宗像市!S22</f>
        <v>3090</v>
      </c>
      <c r="L14" s="417"/>
      <c r="M14" s="418"/>
      <c r="N14" s="392">
        <f>宗像市!T22</f>
        <v>0</v>
      </c>
      <c r="O14" s="392"/>
      <c r="P14" s="392"/>
      <c r="Q14" s="501">
        <f t="shared" si="0"/>
        <v>0</v>
      </c>
      <c r="R14" s="501"/>
      <c r="S14" s="501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4"/>
    </row>
    <row r="15" spans="1:31" ht="12.75" customHeight="1">
      <c r="A15" s="315"/>
      <c r="B15" s="316"/>
      <c r="C15" s="316"/>
      <c r="D15" s="316"/>
      <c r="E15" s="477" t="s">
        <v>66</v>
      </c>
      <c r="F15" s="478"/>
      <c r="G15" s="478"/>
      <c r="H15" s="478"/>
      <c r="I15" s="478"/>
      <c r="J15" s="479"/>
      <c r="K15" s="469">
        <f>SUBTOTAL(9,K7:M14)</f>
        <v>32570</v>
      </c>
      <c r="L15" s="470"/>
      <c r="M15" s="471"/>
      <c r="N15" s="484">
        <f>SUBTOTAL(9,N7:P14)</f>
        <v>0</v>
      </c>
      <c r="O15" s="485"/>
      <c r="P15" s="485"/>
      <c r="Q15" s="370">
        <f t="shared" si="0"/>
        <v>0</v>
      </c>
      <c r="R15" s="370"/>
      <c r="S15" s="370"/>
      <c r="T15" s="502"/>
      <c r="U15" s="502"/>
      <c r="V15" s="502"/>
      <c r="W15" s="493"/>
      <c r="X15" s="493"/>
      <c r="Y15" s="493"/>
      <c r="Z15" s="493"/>
      <c r="AA15" s="493"/>
      <c r="AB15" s="493"/>
      <c r="AC15" s="493"/>
      <c r="AD15" s="493"/>
      <c r="AE15" s="494"/>
    </row>
    <row r="16" spans="1:31" ht="12.75" customHeight="1">
      <c r="A16" s="308" t="s">
        <v>1740</v>
      </c>
      <c r="B16" s="309"/>
      <c r="C16" s="309"/>
      <c r="D16" s="310"/>
      <c r="E16" s="483" t="s">
        <v>316</v>
      </c>
      <c r="F16" s="483"/>
      <c r="G16" s="468" t="s">
        <v>67</v>
      </c>
      <c r="H16" s="468"/>
      <c r="I16" s="468"/>
      <c r="J16" s="468"/>
      <c r="K16" s="351">
        <f>福津市・古賀市・新宮町!E16</f>
        <v>4280</v>
      </c>
      <c r="L16" s="352"/>
      <c r="M16" s="353"/>
      <c r="N16" s="404">
        <f>福津市・古賀市・新宮町!F16</f>
        <v>0</v>
      </c>
      <c r="O16" s="404"/>
      <c r="P16" s="404"/>
      <c r="Q16" s="403">
        <f t="shared" si="0"/>
        <v>0</v>
      </c>
      <c r="R16" s="403"/>
      <c r="S16" s="403"/>
      <c r="T16" s="357"/>
      <c r="U16" s="358"/>
      <c r="V16" s="368"/>
      <c r="W16" s="357"/>
      <c r="X16" s="358"/>
      <c r="Y16" s="368"/>
      <c r="Z16" s="357"/>
      <c r="AA16" s="358"/>
      <c r="AB16" s="368"/>
      <c r="AC16" s="357"/>
      <c r="AD16" s="358"/>
      <c r="AE16" s="359"/>
    </row>
    <row r="17" spans="1:31" ht="12.75" customHeight="1">
      <c r="A17" s="314"/>
      <c r="B17" s="312"/>
      <c r="C17" s="312"/>
      <c r="D17" s="313"/>
      <c r="E17" s="401" t="s">
        <v>317</v>
      </c>
      <c r="F17" s="401"/>
      <c r="G17" s="467" t="s">
        <v>264</v>
      </c>
      <c r="H17" s="467"/>
      <c r="I17" s="467"/>
      <c r="J17" s="467"/>
      <c r="K17" s="322">
        <f>福津市・古賀市・新宮町!E29</f>
        <v>5050</v>
      </c>
      <c r="L17" s="323"/>
      <c r="M17" s="324"/>
      <c r="N17" s="392">
        <f>福津市・古賀市・新宮町!F29</f>
        <v>0</v>
      </c>
      <c r="O17" s="392"/>
      <c r="P17" s="392"/>
      <c r="Q17" s="354">
        <f t="shared" si="0"/>
        <v>0</v>
      </c>
      <c r="R17" s="354"/>
      <c r="S17" s="354"/>
      <c r="T17" s="340"/>
      <c r="U17" s="341"/>
      <c r="V17" s="350"/>
      <c r="W17" s="340"/>
      <c r="X17" s="341"/>
      <c r="Y17" s="350"/>
      <c r="Z17" s="340"/>
      <c r="AA17" s="341"/>
      <c r="AB17" s="350"/>
      <c r="AC17" s="340"/>
      <c r="AD17" s="341"/>
      <c r="AE17" s="342"/>
    </row>
    <row r="18" spans="1:31" ht="12.75" customHeight="1">
      <c r="A18" s="314"/>
      <c r="B18" s="312"/>
      <c r="C18" s="312"/>
      <c r="D18" s="313"/>
      <c r="E18" s="401" t="s">
        <v>318</v>
      </c>
      <c r="F18" s="401"/>
      <c r="G18" s="467" t="s">
        <v>279</v>
      </c>
      <c r="H18" s="467"/>
      <c r="I18" s="467"/>
      <c r="J18" s="467"/>
      <c r="K18" s="322">
        <f>福津市・古賀市・新宮町!E37</f>
        <v>2580</v>
      </c>
      <c r="L18" s="323"/>
      <c r="M18" s="324"/>
      <c r="N18" s="392">
        <f>福津市・古賀市・新宮町!F37</f>
        <v>0</v>
      </c>
      <c r="O18" s="392"/>
      <c r="P18" s="392"/>
      <c r="Q18" s="354">
        <f t="shared" si="0"/>
        <v>0</v>
      </c>
      <c r="R18" s="354"/>
      <c r="S18" s="354"/>
      <c r="T18" s="340"/>
      <c r="U18" s="341"/>
      <c r="V18" s="350"/>
      <c r="W18" s="340"/>
      <c r="X18" s="341"/>
      <c r="Y18" s="350"/>
      <c r="Z18" s="340"/>
      <c r="AA18" s="341"/>
      <c r="AB18" s="350"/>
      <c r="AC18" s="340"/>
      <c r="AD18" s="341"/>
      <c r="AE18" s="342"/>
    </row>
    <row r="19" spans="1:31" ht="12.75" customHeight="1">
      <c r="A19" s="314"/>
      <c r="B19" s="312"/>
      <c r="C19" s="312"/>
      <c r="D19" s="313"/>
      <c r="E19" s="401" t="s">
        <v>319</v>
      </c>
      <c r="F19" s="401"/>
      <c r="G19" s="467" t="s">
        <v>294</v>
      </c>
      <c r="H19" s="467"/>
      <c r="I19" s="467"/>
      <c r="J19" s="467"/>
      <c r="K19" s="322">
        <f>福津市・古賀市・新宮町!E45</f>
        <v>2290</v>
      </c>
      <c r="L19" s="323"/>
      <c r="M19" s="324"/>
      <c r="N19" s="392">
        <f>福津市・古賀市・新宮町!F45</f>
        <v>0</v>
      </c>
      <c r="O19" s="392"/>
      <c r="P19" s="392"/>
      <c r="Q19" s="354">
        <f t="shared" si="0"/>
        <v>0</v>
      </c>
      <c r="R19" s="354"/>
      <c r="S19" s="354"/>
      <c r="T19" s="340"/>
      <c r="U19" s="341"/>
      <c r="V19" s="350"/>
      <c r="W19" s="340"/>
      <c r="X19" s="341"/>
      <c r="Y19" s="350"/>
      <c r="Z19" s="340"/>
      <c r="AA19" s="341"/>
      <c r="AB19" s="350"/>
      <c r="AC19" s="340"/>
      <c r="AD19" s="341"/>
      <c r="AE19" s="342"/>
    </row>
    <row r="20" spans="1:31" ht="12.75" customHeight="1">
      <c r="A20" s="314"/>
      <c r="B20" s="312"/>
      <c r="C20" s="312"/>
      <c r="D20" s="313"/>
      <c r="E20" s="401" t="s">
        <v>320</v>
      </c>
      <c r="F20" s="401"/>
      <c r="G20" s="467" t="s">
        <v>315</v>
      </c>
      <c r="H20" s="467"/>
      <c r="I20" s="467"/>
      <c r="J20" s="467"/>
      <c r="K20" s="322">
        <f>福津市・古賀市・新宮町!E56</f>
        <v>3310</v>
      </c>
      <c r="L20" s="323"/>
      <c r="M20" s="324"/>
      <c r="N20" s="392">
        <f>福津市・古賀市・新宮町!F56</f>
        <v>0</v>
      </c>
      <c r="O20" s="392"/>
      <c r="P20" s="392"/>
      <c r="Q20" s="354">
        <f t="shared" si="0"/>
        <v>0</v>
      </c>
      <c r="R20" s="354"/>
      <c r="S20" s="354"/>
      <c r="T20" s="340"/>
      <c r="U20" s="341"/>
      <c r="V20" s="350"/>
      <c r="W20" s="340"/>
      <c r="X20" s="341"/>
      <c r="Y20" s="350"/>
      <c r="Z20" s="340"/>
      <c r="AA20" s="341"/>
      <c r="AB20" s="350"/>
      <c r="AC20" s="340"/>
      <c r="AD20" s="341"/>
      <c r="AE20" s="342"/>
    </row>
    <row r="21" spans="1:31" ht="12.75" customHeight="1">
      <c r="A21" s="315"/>
      <c r="B21" s="316"/>
      <c r="C21" s="316"/>
      <c r="D21" s="317"/>
      <c r="E21" s="336" t="s">
        <v>66</v>
      </c>
      <c r="F21" s="336"/>
      <c r="G21" s="336"/>
      <c r="H21" s="336"/>
      <c r="I21" s="336"/>
      <c r="J21" s="336"/>
      <c r="K21" s="337">
        <f>SUBTOTAL(9,K16:M20)</f>
        <v>17510</v>
      </c>
      <c r="L21" s="338"/>
      <c r="M21" s="339"/>
      <c r="N21" s="337">
        <f>SUBTOTAL(9,N16:P20)</f>
        <v>0</v>
      </c>
      <c r="O21" s="338"/>
      <c r="P21" s="339"/>
      <c r="Q21" s="370">
        <f t="shared" si="0"/>
        <v>0</v>
      </c>
      <c r="R21" s="370"/>
      <c r="S21" s="370"/>
      <c r="T21" s="347"/>
      <c r="U21" s="348"/>
      <c r="V21" s="349"/>
      <c r="W21" s="495"/>
      <c r="X21" s="496"/>
      <c r="Y21" s="497"/>
      <c r="Z21" s="347"/>
      <c r="AA21" s="348"/>
      <c r="AB21" s="349"/>
      <c r="AC21" s="347"/>
      <c r="AD21" s="348"/>
      <c r="AE21" s="356"/>
    </row>
    <row r="22" spans="1:31" ht="12.75" customHeight="1">
      <c r="A22" s="308" t="s">
        <v>1741</v>
      </c>
      <c r="B22" s="309"/>
      <c r="C22" s="309"/>
      <c r="D22" s="310"/>
      <c r="E22" s="483" t="s">
        <v>774</v>
      </c>
      <c r="F22" s="483"/>
      <c r="G22" s="468" t="s">
        <v>337</v>
      </c>
      <c r="H22" s="468"/>
      <c r="I22" s="468"/>
      <c r="J22" s="468"/>
      <c r="K22" s="322">
        <f>福津市・古賀市・新宮町!S13</f>
        <v>2920</v>
      </c>
      <c r="L22" s="323"/>
      <c r="M22" s="324"/>
      <c r="N22" s="322">
        <f>福津市・古賀市・新宮町!T13</f>
        <v>0</v>
      </c>
      <c r="O22" s="323"/>
      <c r="P22" s="324"/>
      <c r="Q22" s="501">
        <f t="shared" si="0"/>
        <v>0</v>
      </c>
      <c r="R22" s="501"/>
      <c r="S22" s="501"/>
      <c r="T22" s="357"/>
      <c r="U22" s="358"/>
      <c r="V22" s="368"/>
      <c r="W22" s="498"/>
      <c r="X22" s="499"/>
      <c r="Y22" s="500"/>
      <c r="Z22" s="357"/>
      <c r="AA22" s="358"/>
      <c r="AB22" s="368"/>
      <c r="AC22" s="357"/>
      <c r="AD22" s="358"/>
      <c r="AE22" s="359"/>
    </row>
    <row r="23" spans="1:31" ht="12.75" customHeight="1">
      <c r="A23" s="314"/>
      <c r="B23" s="312"/>
      <c r="C23" s="312"/>
      <c r="D23" s="313"/>
      <c r="E23" s="401" t="s">
        <v>775</v>
      </c>
      <c r="F23" s="401"/>
      <c r="G23" s="467" t="s">
        <v>352</v>
      </c>
      <c r="H23" s="467"/>
      <c r="I23" s="467"/>
      <c r="J23" s="467"/>
      <c r="K23" s="322">
        <f>福津市・古賀市・新宮町!S23</f>
        <v>3430</v>
      </c>
      <c r="L23" s="323"/>
      <c r="M23" s="324"/>
      <c r="N23" s="322">
        <f>福津市・古賀市・新宮町!T23</f>
        <v>0</v>
      </c>
      <c r="O23" s="323"/>
      <c r="P23" s="324"/>
      <c r="Q23" s="354">
        <f t="shared" si="0"/>
        <v>0</v>
      </c>
      <c r="R23" s="354"/>
      <c r="S23" s="354"/>
      <c r="T23" s="340"/>
      <c r="U23" s="341"/>
      <c r="V23" s="350"/>
      <c r="W23" s="405"/>
      <c r="X23" s="406"/>
      <c r="Y23" s="407"/>
      <c r="Z23" s="340"/>
      <c r="AA23" s="341"/>
      <c r="AB23" s="350"/>
      <c r="AC23" s="340"/>
      <c r="AD23" s="341"/>
      <c r="AE23" s="342"/>
    </row>
    <row r="24" spans="1:31" ht="12.75" customHeight="1">
      <c r="A24" s="314"/>
      <c r="B24" s="312"/>
      <c r="C24" s="312"/>
      <c r="D24" s="313"/>
      <c r="E24" s="401" t="s">
        <v>776</v>
      </c>
      <c r="F24" s="401"/>
      <c r="G24" s="467" t="s">
        <v>367</v>
      </c>
      <c r="H24" s="467"/>
      <c r="I24" s="467"/>
      <c r="J24" s="467"/>
      <c r="K24" s="322">
        <f>福津市・古賀市・新宮町!S31</f>
        <v>2950</v>
      </c>
      <c r="L24" s="323"/>
      <c r="M24" s="324"/>
      <c r="N24" s="322">
        <f>福津市・古賀市・新宮町!T31</f>
        <v>0</v>
      </c>
      <c r="O24" s="323"/>
      <c r="P24" s="324"/>
      <c r="Q24" s="354">
        <f t="shared" si="0"/>
        <v>0</v>
      </c>
      <c r="R24" s="354"/>
      <c r="S24" s="354"/>
      <c r="T24" s="340"/>
      <c r="U24" s="341"/>
      <c r="V24" s="350"/>
      <c r="W24" s="405"/>
      <c r="X24" s="406"/>
      <c r="Y24" s="407"/>
      <c r="Z24" s="340"/>
      <c r="AA24" s="341"/>
      <c r="AB24" s="350"/>
      <c r="AC24" s="340"/>
      <c r="AD24" s="341"/>
      <c r="AE24" s="342"/>
    </row>
    <row r="25" spans="1:31" ht="12.75" customHeight="1">
      <c r="A25" s="314"/>
      <c r="B25" s="312"/>
      <c r="C25" s="312"/>
      <c r="D25" s="313"/>
      <c r="E25" s="401" t="s">
        <v>777</v>
      </c>
      <c r="F25" s="401"/>
      <c r="G25" s="467" t="s">
        <v>375</v>
      </c>
      <c r="H25" s="467"/>
      <c r="I25" s="467"/>
      <c r="J25" s="467"/>
      <c r="K25" s="322">
        <f>福津市・古賀市・新宮町!S36</f>
        <v>1770</v>
      </c>
      <c r="L25" s="323"/>
      <c r="M25" s="324"/>
      <c r="N25" s="322">
        <f>福津市・古賀市・新宮町!T36</f>
        <v>0</v>
      </c>
      <c r="O25" s="323"/>
      <c r="P25" s="324"/>
      <c r="Q25" s="354">
        <f t="shared" si="0"/>
        <v>0</v>
      </c>
      <c r="R25" s="354"/>
      <c r="S25" s="354"/>
      <c r="T25" s="340"/>
      <c r="U25" s="341"/>
      <c r="V25" s="350"/>
      <c r="W25" s="405"/>
      <c r="X25" s="406"/>
      <c r="Y25" s="407"/>
      <c r="Z25" s="340"/>
      <c r="AA25" s="341"/>
      <c r="AB25" s="350"/>
      <c r="AC25" s="340"/>
      <c r="AD25" s="341"/>
      <c r="AE25" s="342"/>
    </row>
    <row r="26" spans="1:31" ht="12.75" customHeight="1">
      <c r="A26" s="314"/>
      <c r="B26" s="312"/>
      <c r="C26" s="312"/>
      <c r="D26" s="313"/>
      <c r="E26" s="401" t="s">
        <v>778</v>
      </c>
      <c r="F26" s="401"/>
      <c r="G26" s="467" t="s">
        <v>392</v>
      </c>
      <c r="H26" s="467"/>
      <c r="I26" s="467"/>
      <c r="J26" s="467"/>
      <c r="K26" s="322">
        <f>福津市・古賀市・新宮町!S47</f>
        <v>4690</v>
      </c>
      <c r="L26" s="323"/>
      <c r="M26" s="324"/>
      <c r="N26" s="322">
        <f>福津市・古賀市・新宮町!T47</f>
        <v>0</v>
      </c>
      <c r="O26" s="323"/>
      <c r="P26" s="324"/>
      <c r="Q26" s="354">
        <f t="shared" ref="Q26:Q31" si="1">N26/K26</f>
        <v>0</v>
      </c>
      <c r="R26" s="354"/>
      <c r="S26" s="354"/>
      <c r="T26" s="340"/>
      <c r="U26" s="341"/>
      <c r="V26" s="350"/>
      <c r="W26" s="405"/>
      <c r="X26" s="406"/>
      <c r="Y26" s="407"/>
      <c r="Z26" s="340"/>
      <c r="AA26" s="341"/>
      <c r="AB26" s="350"/>
      <c r="AC26" s="340"/>
      <c r="AD26" s="341"/>
      <c r="AE26" s="342"/>
    </row>
    <row r="27" spans="1:31" ht="12.75" customHeight="1">
      <c r="A27" s="315"/>
      <c r="B27" s="316"/>
      <c r="C27" s="316"/>
      <c r="D27" s="317"/>
      <c r="E27" s="486" t="s">
        <v>66</v>
      </c>
      <c r="F27" s="486"/>
      <c r="G27" s="486"/>
      <c r="H27" s="486"/>
      <c r="I27" s="486"/>
      <c r="J27" s="486"/>
      <c r="K27" s="337">
        <f>SUBTOTAL(9,K22:M26)</f>
        <v>15760</v>
      </c>
      <c r="L27" s="338"/>
      <c r="M27" s="339"/>
      <c r="N27" s="337">
        <f>SUBTOTAL(9,N22:P26)</f>
        <v>0</v>
      </c>
      <c r="O27" s="338"/>
      <c r="P27" s="339"/>
      <c r="Q27" s="370">
        <f t="shared" si="1"/>
        <v>0</v>
      </c>
      <c r="R27" s="370"/>
      <c r="S27" s="370"/>
      <c r="T27" s="347"/>
      <c r="U27" s="348"/>
      <c r="V27" s="349"/>
      <c r="W27" s="495"/>
      <c r="X27" s="496"/>
      <c r="Y27" s="497"/>
      <c r="Z27" s="347"/>
      <c r="AA27" s="348"/>
      <c r="AB27" s="349"/>
      <c r="AC27" s="347"/>
      <c r="AD27" s="348"/>
      <c r="AE27" s="356"/>
    </row>
    <row r="28" spans="1:31" ht="12.75" customHeight="1">
      <c r="A28" s="308" t="s">
        <v>1742</v>
      </c>
      <c r="B28" s="309"/>
      <c r="C28" s="309"/>
      <c r="D28" s="310"/>
      <c r="E28" s="483" t="s">
        <v>779</v>
      </c>
      <c r="F28" s="483"/>
      <c r="G28" s="468" t="s">
        <v>420</v>
      </c>
      <c r="H28" s="468"/>
      <c r="I28" s="468"/>
      <c r="J28" s="468"/>
      <c r="K28" s="322">
        <f>福津市・古賀市・新宮町!S58</f>
        <v>3250</v>
      </c>
      <c r="L28" s="323"/>
      <c r="M28" s="324"/>
      <c r="N28" s="322">
        <f>福津市・古賀市・新宮町!T58</f>
        <v>0</v>
      </c>
      <c r="O28" s="323"/>
      <c r="P28" s="324"/>
      <c r="Q28" s="409">
        <f t="shared" si="1"/>
        <v>0</v>
      </c>
      <c r="R28" s="409"/>
      <c r="S28" s="409"/>
      <c r="T28" s="357"/>
      <c r="U28" s="358"/>
      <c r="V28" s="368"/>
      <c r="W28" s="498"/>
      <c r="X28" s="499"/>
      <c r="Y28" s="500"/>
      <c r="Z28" s="357"/>
      <c r="AA28" s="358"/>
      <c r="AB28" s="368"/>
      <c r="AC28" s="357"/>
      <c r="AD28" s="358"/>
      <c r="AE28" s="359"/>
    </row>
    <row r="29" spans="1:31" ht="12.75" customHeight="1">
      <c r="A29" s="314"/>
      <c r="B29" s="312"/>
      <c r="C29" s="312"/>
      <c r="D29" s="313"/>
      <c r="E29" s="393" t="s">
        <v>780</v>
      </c>
      <c r="F29" s="394"/>
      <c r="G29" s="333" t="s">
        <v>421</v>
      </c>
      <c r="H29" s="334"/>
      <c r="I29" s="334"/>
      <c r="J29" s="335"/>
      <c r="K29" s="416">
        <f>福津市・古賀市・新宮町!S70</f>
        <v>5030</v>
      </c>
      <c r="L29" s="417"/>
      <c r="M29" s="418"/>
      <c r="N29" s="416">
        <f>福津市・古賀市・新宮町!T70</f>
        <v>0</v>
      </c>
      <c r="O29" s="417"/>
      <c r="P29" s="418"/>
      <c r="Q29" s="419">
        <f t="shared" si="1"/>
        <v>0</v>
      </c>
      <c r="R29" s="420"/>
      <c r="S29" s="421"/>
      <c r="T29" s="410"/>
      <c r="U29" s="411"/>
      <c r="V29" s="412"/>
      <c r="W29" s="410"/>
      <c r="X29" s="411"/>
      <c r="Y29" s="412"/>
      <c r="Z29" s="410"/>
      <c r="AA29" s="411"/>
      <c r="AB29" s="412"/>
      <c r="AC29" s="410"/>
      <c r="AD29" s="411"/>
      <c r="AE29" s="503"/>
    </row>
    <row r="30" spans="1:31" ht="12.75" customHeight="1">
      <c r="A30" s="315"/>
      <c r="B30" s="316"/>
      <c r="C30" s="316"/>
      <c r="D30" s="317"/>
      <c r="E30" s="336" t="s">
        <v>66</v>
      </c>
      <c r="F30" s="336"/>
      <c r="G30" s="336"/>
      <c r="H30" s="336"/>
      <c r="I30" s="336"/>
      <c r="J30" s="336"/>
      <c r="K30" s="337">
        <f>SUBTOTAL(9,K28:M29)</f>
        <v>8280</v>
      </c>
      <c r="L30" s="338"/>
      <c r="M30" s="339"/>
      <c r="N30" s="337">
        <f>SUBTOTAL(9,N28:P29)</f>
        <v>0</v>
      </c>
      <c r="O30" s="338"/>
      <c r="P30" s="339"/>
      <c r="Q30" s="370">
        <f t="shared" si="1"/>
        <v>0</v>
      </c>
      <c r="R30" s="370"/>
      <c r="S30" s="370"/>
      <c r="T30" s="413"/>
      <c r="U30" s="414"/>
      <c r="V30" s="415"/>
      <c r="W30" s="413"/>
      <c r="X30" s="414"/>
      <c r="Y30" s="415"/>
      <c r="Z30" s="413"/>
      <c r="AA30" s="414"/>
      <c r="AB30" s="415"/>
      <c r="AC30" s="413"/>
      <c r="AD30" s="414"/>
      <c r="AE30" s="504"/>
    </row>
    <row r="31" spans="1:31" ht="12.75" customHeight="1">
      <c r="A31" s="308" t="s">
        <v>1743</v>
      </c>
      <c r="B31" s="309"/>
      <c r="C31" s="309"/>
      <c r="D31" s="310"/>
      <c r="E31" s="487" t="s">
        <v>781</v>
      </c>
      <c r="F31" s="488"/>
      <c r="G31" s="480" t="s">
        <v>799</v>
      </c>
      <c r="H31" s="481"/>
      <c r="I31" s="481"/>
      <c r="J31" s="482"/>
      <c r="K31" s="404">
        <f>東区①!E14</f>
        <v>3180</v>
      </c>
      <c r="L31" s="404"/>
      <c r="M31" s="404"/>
      <c r="N31" s="404">
        <f>東区①!F14</f>
        <v>0</v>
      </c>
      <c r="O31" s="404"/>
      <c r="P31" s="404"/>
      <c r="Q31" s="403">
        <f t="shared" si="1"/>
        <v>0</v>
      </c>
      <c r="R31" s="403"/>
      <c r="S31" s="403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508"/>
    </row>
    <row r="32" spans="1:31" ht="12.75" customHeight="1">
      <c r="A32" s="311"/>
      <c r="B32" s="312"/>
      <c r="C32" s="312"/>
      <c r="D32" s="313"/>
      <c r="E32" s="360" t="s">
        <v>782</v>
      </c>
      <c r="F32" s="361"/>
      <c r="G32" s="474" t="s">
        <v>800</v>
      </c>
      <c r="H32" s="475"/>
      <c r="I32" s="475"/>
      <c r="J32" s="476"/>
      <c r="K32" s="392">
        <f>東区①!E29</f>
        <v>6460</v>
      </c>
      <c r="L32" s="392"/>
      <c r="M32" s="392"/>
      <c r="N32" s="392">
        <f>東区①!F29</f>
        <v>0</v>
      </c>
      <c r="O32" s="392"/>
      <c r="P32" s="392"/>
      <c r="Q32" s="354">
        <f>N32/K32</f>
        <v>0</v>
      </c>
      <c r="R32" s="354"/>
      <c r="S32" s="354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402"/>
    </row>
    <row r="33" spans="1:31" ht="12.75" customHeight="1">
      <c r="A33" s="311"/>
      <c r="B33" s="312"/>
      <c r="C33" s="312"/>
      <c r="D33" s="313"/>
      <c r="E33" s="360" t="s">
        <v>783</v>
      </c>
      <c r="F33" s="361"/>
      <c r="G33" s="362" t="s">
        <v>801</v>
      </c>
      <c r="H33" s="363"/>
      <c r="I33" s="363"/>
      <c r="J33" s="364"/>
      <c r="K33" s="392">
        <f>東区①!E37</f>
        <v>3340</v>
      </c>
      <c r="L33" s="392"/>
      <c r="M33" s="392"/>
      <c r="N33" s="392">
        <f>東区①!F37</f>
        <v>0</v>
      </c>
      <c r="O33" s="392"/>
      <c r="P33" s="392"/>
      <c r="Q33" s="354">
        <f t="shared" ref="Q33:Q41" si="2">N33/K33</f>
        <v>0</v>
      </c>
      <c r="R33" s="354"/>
      <c r="S33" s="354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402"/>
    </row>
    <row r="34" spans="1:31" ht="12.75" customHeight="1">
      <c r="A34" s="311"/>
      <c r="B34" s="312"/>
      <c r="C34" s="312"/>
      <c r="D34" s="313"/>
      <c r="E34" s="360" t="s">
        <v>784</v>
      </c>
      <c r="F34" s="361"/>
      <c r="G34" s="362" t="s">
        <v>802</v>
      </c>
      <c r="H34" s="363"/>
      <c r="I34" s="363"/>
      <c r="J34" s="364"/>
      <c r="K34" s="392">
        <f>東区①!E40</f>
        <v>970</v>
      </c>
      <c r="L34" s="392"/>
      <c r="M34" s="392"/>
      <c r="N34" s="392">
        <f>東区①!F40</f>
        <v>0</v>
      </c>
      <c r="O34" s="392"/>
      <c r="P34" s="392"/>
      <c r="Q34" s="354">
        <f t="shared" si="2"/>
        <v>0</v>
      </c>
      <c r="R34" s="354"/>
      <c r="S34" s="354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402"/>
    </row>
    <row r="35" spans="1:31" ht="12.75" customHeight="1">
      <c r="A35" s="311"/>
      <c r="B35" s="312"/>
      <c r="C35" s="312"/>
      <c r="D35" s="313"/>
      <c r="E35" s="360" t="s">
        <v>785</v>
      </c>
      <c r="F35" s="361"/>
      <c r="G35" s="362" t="s">
        <v>803</v>
      </c>
      <c r="H35" s="363"/>
      <c r="I35" s="363"/>
      <c r="J35" s="364"/>
      <c r="K35" s="392">
        <f>東区①!E51</f>
        <v>5270</v>
      </c>
      <c r="L35" s="392"/>
      <c r="M35" s="392"/>
      <c r="N35" s="392">
        <f>東区①!F51</f>
        <v>0</v>
      </c>
      <c r="O35" s="392"/>
      <c r="P35" s="392"/>
      <c r="Q35" s="354">
        <f t="shared" si="2"/>
        <v>0</v>
      </c>
      <c r="R35" s="354"/>
      <c r="S35" s="354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402"/>
    </row>
    <row r="36" spans="1:31" ht="12.75" customHeight="1">
      <c r="A36" s="311"/>
      <c r="B36" s="312"/>
      <c r="C36" s="312"/>
      <c r="D36" s="313"/>
      <c r="E36" s="360" t="s">
        <v>786</v>
      </c>
      <c r="F36" s="361"/>
      <c r="G36" s="362" t="s">
        <v>771</v>
      </c>
      <c r="H36" s="363"/>
      <c r="I36" s="363"/>
      <c r="J36" s="364"/>
      <c r="K36" s="392">
        <f>東区①!E65</f>
        <v>8410</v>
      </c>
      <c r="L36" s="392"/>
      <c r="M36" s="392"/>
      <c r="N36" s="392">
        <f>東区①!F65</f>
        <v>0</v>
      </c>
      <c r="O36" s="392"/>
      <c r="P36" s="392"/>
      <c r="Q36" s="354">
        <f t="shared" si="2"/>
        <v>0</v>
      </c>
      <c r="R36" s="354"/>
      <c r="S36" s="354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402"/>
    </row>
    <row r="37" spans="1:31" ht="12.75" customHeight="1">
      <c r="A37" s="311"/>
      <c r="B37" s="312"/>
      <c r="C37" s="312"/>
      <c r="D37" s="313"/>
      <c r="E37" s="360" t="s">
        <v>787</v>
      </c>
      <c r="F37" s="361"/>
      <c r="G37" s="362" t="s">
        <v>804</v>
      </c>
      <c r="H37" s="363"/>
      <c r="I37" s="363"/>
      <c r="J37" s="364"/>
      <c r="K37" s="392">
        <f>東区①!S14</f>
        <v>4440</v>
      </c>
      <c r="L37" s="392"/>
      <c r="M37" s="392"/>
      <c r="N37" s="392">
        <f>東区①!T14</f>
        <v>0</v>
      </c>
      <c r="O37" s="392"/>
      <c r="P37" s="392"/>
      <c r="Q37" s="354">
        <f t="shared" si="2"/>
        <v>0</v>
      </c>
      <c r="R37" s="354"/>
      <c r="S37" s="354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402"/>
    </row>
    <row r="38" spans="1:31" ht="12.75" customHeight="1">
      <c r="A38" s="311"/>
      <c r="B38" s="312"/>
      <c r="C38" s="312"/>
      <c r="D38" s="313"/>
      <c r="E38" s="360" t="s">
        <v>788</v>
      </c>
      <c r="F38" s="361"/>
      <c r="G38" s="362" t="s">
        <v>805</v>
      </c>
      <c r="H38" s="363"/>
      <c r="I38" s="363"/>
      <c r="J38" s="364"/>
      <c r="K38" s="392">
        <f>東区①!S28</f>
        <v>7590</v>
      </c>
      <c r="L38" s="392"/>
      <c r="M38" s="392"/>
      <c r="N38" s="392">
        <f>東区①!T28</f>
        <v>0</v>
      </c>
      <c r="O38" s="392"/>
      <c r="P38" s="392"/>
      <c r="Q38" s="354">
        <f t="shared" si="2"/>
        <v>0</v>
      </c>
      <c r="R38" s="354"/>
      <c r="S38" s="354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402"/>
    </row>
    <row r="39" spans="1:31" ht="12.75" customHeight="1">
      <c r="A39" s="311"/>
      <c r="B39" s="312"/>
      <c r="C39" s="312"/>
      <c r="D39" s="313"/>
      <c r="E39" s="360" t="s">
        <v>789</v>
      </c>
      <c r="F39" s="361"/>
      <c r="G39" s="362" t="s">
        <v>806</v>
      </c>
      <c r="H39" s="363"/>
      <c r="I39" s="363"/>
      <c r="J39" s="364"/>
      <c r="K39" s="392">
        <f>東区①!S42</f>
        <v>5890</v>
      </c>
      <c r="L39" s="392"/>
      <c r="M39" s="392"/>
      <c r="N39" s="392">
        <f>東区①!T42</f>
        <v>0</v>
      </c>
      <c r="O39" s="392"/>
      <c r="P39" s="392"/>
      <c r="Q39" s="354">
        <f t="shared" si="2"/>
        <v>0</v>
      </c>
      <c r="R39" s="354"/>
      <c r="S39" s="354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402"/>
    </row>
    <row r="40" spans="1:31" ht="12.75" customHeight="1">
      <c r="A40" s="311"/>
      <c r="B40" s="312"/>
      <c r="C40" s="312"/>
      <c r="D40" s="313"/>
      <c r="E40" s="360" t="s">
        <v>790</v>
      </c>
      <c r="F40" s="361"/>
      <c r="G40" s="362" t="s">
        <v>807</v>
      </c>
      <c r="H40" s="363"/>
      <c r="I40" s="363"/>
      <c r="J40" s="364"/>
      <c r="K40" s="392">
        <f>東区①!S54</f>
        <v>5990</v>
      </c>
      <c r="L40" s="392"/>
      <c r="M40" s="392"/>
      <c r="N40" s="392">
        <f>東区①!T54</f>
        <v>0</v>
      </c>
      <c r="O40" s="392"/>
      <c r="P40" s="392"/>
      <c r="Q40" s="354">
        <f t="shared" si="2"/>
        <v>0</v>
      </c>
      <c r="R40" s="354"/>
      <c r="S40" s="354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402"/>
    </row>
    <row r="41" spans="1:31" ht="12.75" customHeight="1">
      <c r="A41" s="311"/>
      <c r="B41" s="312"/>
      <c r="C41" s="312"/>
      <c r="D41" s="313"/>
      <c r="E41" s="360" t="s">
        <v>791</v>
      </c>
      <c r="F41" s="361"/>
      <c r="G41" s="362" t="s">
        <v>665</v>
      </c>
      <c r="H41" s="363"/>
      <c r="I41" s="363"/>
      <c r="J41" s="364"/>
      <c r="K41" s="392">
        <f>東区②!E16</f>
        <v>4900</v>
      </c>
      <c r="L41" s="392"/>
      <c r="M41" s="392"/>
      <c r="N41" s="392">
        <f>東区②!F16</f>
        <v>0</v>
      </c>
      <c r="O41" s="392"/>
      <c r="P41" s="392"/>
      <c r="Q41" s="354">
        <f t="shared" si="2"/>
        <v>0</v>
      </c>
      <c r="R41" s="354"/>
      <c r="S41" s="354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402"/>
    </row>
    <row r="42" spans="1:31" ht="12.75" customHeight="1">
      <c r="A42" s="311"/>
      <c r="B42" s="312"/>
      <c r="C42" s="312"/>
      <c r="D42" s="313"/>
      <c r="E42" s="360" t="s">
        <v>792</v>
      </c>
      <c r="F42" s="361"/>
      <c r="G42" s="362" t="s">
        <v>667</v>
      </c>
      <c r="H42" s="363"/>
      <c r="I42" s="363"/>
      <c r="J42" s="364"/>
      <c r="K42" s="392">
        <f>東区②!E27</f>
        <v>5220</v>
      </c>
      <c r="L42" s="392"/>
      <c r="M42" s="392"/>
      <c r="N42" s="392">
        <f>東区②!F27</f>
        <v>0</v>
      </c>
      <c r="O42" s="392"/>
      <c r="P42" s="392"/>
      <c r="Q42" s="354">
        <f t="shared" ref="Q42:Q48" si="3">N42/K42</f>
        <v>0</v>
      </c>
      <c r="R42" s="354"/>
      <c r="S42" s="354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402"/>
    </row>
    <row r="43" spans="1:31" ht="12.75" customHeight="1">
      <c r="A43" s="311"/>
      <c r="B43" s="312"/>
      <c r="C43" s="312"/>
      <c r="D43" s="313"/>
      <c r="E43" s="360" t="s">
        <v>793</v>
      </c>
      <c r="F43" s="361"/>
      <c r="G43" s="362" t="s">
        <v>695</v>
      </c>
      <c r="H43" s="363"/>
      <c r="I43" s="363"/>
      <c r="J43" s="364"/>
      <c r="K43" s="392">
        <f>東区②!E41</f>
        <v>6580</v>
      </c>
      <c r="L43" s="392"/>
      <c r="M43" s="392"/>
      <c r="N43" s="392">
        <f>東区②!F41</f>
        <v>0</v>
      </c>
      <c r="O43" s="392"/>
      <c r="P43" s="392"/>
      <c r="Q43" s="354">
        <f t="shared" si="3"/>
        <v>0</v>
      </c>
      <c r="R43" s="354"/>
      <c r="S43" s="354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402"/>
    </row>
    <row r="44" spans="1:31" ht="12.75" customHeight="1">
      <c r="A44" s="311"/>
      <c r="B44" s="312"/>
      <c r="C44" s="312"/>
      <c r="D44" s="313"/>
      <c r="E44" s="360" t="s">
        <v>794</v>
      </c>
      <c r="F44" s="361"/>
      <c r="G44" s="362" t="s">
        <v>705</v>
      </c>
      <c r="H44" s="363"/>
      <c r="I44" s="363"/>
      <c r="J44" s="364"/>
      <c r="K44" s="392">
        <f>東区②!E48</f>
        <v>2790</v>
      </c>
      <c r="L44" s="392"/>
      <c r="M44" s="392"/>
      <c r="N44" s="392">
        <f>東区②!F48</f>
        <v>0</v>
      </c>
      <c r="O44" s="392"/>
      <c r="P44" s="392"/>
      <c r="Q44" s="354">
        <f t="shared" si="3"/>
        <v>0</v>
      </c>
      <c r="R44" s="354"/>
      <c r="S44" s="354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402"/>
    </row>
    <row r="45" spans="1:31" ht="12.75" customHeight="1">
      <c r="A45" s="311"/>
      <c r="B45" s="312"/>
      <c r="C45" s="312"/>
      <c r="D45" s="313"/>
      <c r="E45" s="360" t="s">
        <v>795</v>
      </c>
      <c r="F45" s="361"/>
      <c r="G45" s="362" t="s">
        <v>725</v>
      </c>
      <c r="H45" s="363"/>
      <c r="I45" s="363"/>
      <c r="J45" s="364"/>
      <c r="K45" s="392">
        <f>東区②!E58</f>
        <v>3410</v>
      </c>
      <c r="L45" s="392"/>
      <c r="M45" s="392"/>
      <c r="N45" s="392">
        <f>東区②!F58</f>
        <v>0</v>
      </c>
      <c r="O45" s="392"/>
      <c r="P45" s="392"/>
      <c r="Q45" s="354">
        <f t="shared" si="3"/>
        <v>0</v>
      </c>
      <c r="R45" s="354"/>
      <c r="S45" s="354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402"/>
    </row>
    <row r="46" spans="1:31" ht="12.75" customHeight="1">
      <c r="A46" s="311"/>
      <c r="B46" s="312"/>
      <c r="C46" s="312"/>
      <c r="D46" s="313"/>
      <c r="E46" s="360" t="s">
        <v>796</v>
      </c>
      <c r="F46" s="361"/>
      <c r="G46" s="362" t="s">
        <v>753</v>
      </c>
      <c r="H46" s="363"/>
      <c r="I46" s="363"/>
      <c r="J46" s="364"/>
      <c r="K46" s="392">
        <f>東区②!S12</f>
        <v>5690</v>
      </c>
      <c r="L46" s="392"/>
      <c r="M46" s="392"/>
      <c r="N46" s="392">
        <f>東区②!T12</f>
        <v>0</v>
      </c>
      <c r="O46" s="392"/>
      <c r="P46" s="392"/>
      <c r="Q46" s="354">
        <f t="shared" si="3"/>
        <v>0</v>
      </c>
      <c r="R46" s="354"/>
      <c r="S46" s="354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402"/>
    </row>
    <row r="47" spans="1:31" ht="12.75" customHeight="1">
      <c r="A47" s="311"/>
      <c r="B47" s="312"/>
      <c r="C47" s="312"/>
      <c r="D47" s="313"/>
      <c r="E47" s="360" t="s">
        <v>797</v>
      </c>
      <c r="F47" s="361"/>
      <c r="G47" s="362" t="s">
        <v>808</v>
      </c>
      <c r="H47" s="363"/>
      <c r="I47" s="363"/>
      <c r="J47" s="364"/>
      <c r="K47" s="392">
        <f>東区②!S23</f>
        <v>7990</v>
      </c>
      <c r="L47" s="392"/>
      <c r="M47" s="392"/>
      <c r="N47" s="392">
        <f>東区②!T23</f>
        <v>0</v>
      </c>
      <c r="O47" s="392"/>
      <c r="P47" s="392"/>
      <c r="Q47" s="354">
        <f t="shared" si="3"/>
        <v>0</v>
      </c>
      <c r="R47" s="354"/>
      <c r="S47" s="354"/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402"/>
    </row>
    <row r="48" spans="1:31" ht="12.75" customHeight="1">
      <c r="A48" s="311"/>
      <c r="B48" s="312"/>
      <c r="C48" s="312"/>
      <c r="D48" s="313"/>
      <c r="E48" s="393" t="s">
        <v>798</v>
      </c>
      <c r="F48" s="394"/>
      <c r="G48" s="395" t="s">
        <v>809</v>
      </c>
      <c r="H48" s="396"/>
      <c r="I48" s="396"/>
      <c r="J48" s="397"/>
      <c r="K48" s="369">
        <f>東区②!S30</f>
        <v>2980</v>
      </c>
      <c r="L48" s="369"/>
      <c r="M48" s="369"/>
      <c r="N48" s="369">
        <f>東区②!T30</f>
        <v>0</v>
      </c>
      <c r="O48" s="369"/>
      <c r="P48" s="369"/>
      <c r="Q48" s="354">
        <f t="shared" si="3"/>
        <v>0</v>
      </c>
      <c r="R48" s="354"/>
      <c r="S48" s="354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402"/>
    </row>
    <row r="49" spans="1:31" ht="12.75" customHeight="1">
      <c r="A49" s="315"/>
      <c r="B49" s="316"/>
      <c r="C49" s="316"/>
      <c r="D49" s="317"/>
      <c r="E49" s="389" t="s">
        <v>66</v>
      </c>
      <c r="F49" s="390"/>
      <c r="G49" s="390"/>
      <c r="H49" s="390"/>
      <c r="I49" s="390"/>
      <c r="J49" s="391"/>
      <c r="K49" s="337">
        <f>SUBTOTAL(9,K31:M48)</f>
        <v>91100</v>
      </c>
      <c r="L49" s="338"/>
      <c r="M49" s="339"/>
      <c r="N49" s="337">
        <f>SUBTOTAL(9,N31:P48)</f>
        <v>0</v>
      </c>
      <c r="O49" s="338"/>
      <c r="P49" s="339"/>
      <c r="Q49" s="370">
        <f t="shared" ref="Q49:Q52" si="4">N49/K49</f>
        <v>0</v>
      </c>
      <c r="R49" s="370"/>
      <c r="S49" s="370"/>
      <c r="T49" s="505"/>
      <c r="U49" s="506"/>
      <c r="V49" s="509"/>
      <c r="W49" s="505"/>
      <c r="X49" s="506"/>
      <c r="Y49" s="509"/>
      <c r="Z49" s="505"/>
      <c r="AA49" s="506"/>
      <c r="AB49" s="509"/>
      <c r="AC49" s="505"/>
      <c r="AD49" s="506"/>
      <c r="AE49" s="507"/>
    </row>
    <row r="50" spans="1:31" ht="12.75" customHeight="1">
      <c r="A50" s="311" t="s">
        <v>2110</v>
      </c>
      <c r="B50" s="312"/>
      <c r="C50" s="312"/>
      <c r="D50" s="313"/>
      <c r="E50" s="360" t="s">
        <v>1648</v>
      </c>
      <c r="F50" s="361"/>
      <c r="G50" s="362" t="s">
        <v>1645</v>
      </c>
      <c r="H50" s="363"/>
      <c r="I50" s="363"/>
      <c r="J50" s="364"/>
      <c r="K50" s="322">
        <f>博多区!E16</f>
        <v>5560</v>
      </c>
      <c r="L50" s="323"/>
      <c r="M50" s="324"/>
      <c r="N50" s="322">
        <f>博多区!F16</f>
        <v>0</v>
      </c>
      <c r="O50" s="323"/>
      <c r="P50" s="324"/>
      <c r="Q50" s="325">
        <f>N50/K50</f>
        <v>0</v>
      </c>
      <c r="R50" s="325"/>
      <c r="S50" s="325"/>
      <c r="T50" s="340"/>
      <c r="U50" s="341"/>
      <c r="V50" s="350"/>
      <c r="W50" s="340"/>
      <c r="X50" s="341"/>
      <c r="Y50" s="350"/>
      <c r="Z50" s="340"/>
      <c r="AA50" s="341"/>
      <c r="AB50" s="350"/>
      <c r="AC50" s="340"/>
      <c r="AD50" s="341"/>
      <c r="AE50" s="342"/>
    </row>
    <row r="51" spans="1:31" ht="12.75" customHeight="1">
      <c r="A51" s="314"/>
      <c r="B51" s="312"/>
      <c r="C51" s="312"/>
      <c r="D51" s="313"/>
      <c r="E51" s="360" t="s">
        <v>1649</v>
      </c>
      <c r="F51" s="361"/>
      <c r="G51" s="362" t="s">
        <v>1646</v>
      </c>
      <c r="H51" s="363"/>
      <c r="I51" s="363"/>
      <c r="J51" s="364"/>
      <c r="K51" s="322">
        <f>博多区!S9</f>
        <v>1920</v>
      </c>
      <c r="L51" s="323"/>
      <c r="M51" s="324"/>
      <c r="N51" s="322">
        <f>博多区!T9</f>
        <v>0</v>
      </c>
      <c r="O51" s="323"/>
      <c r="P51" s="324"/>
      <c r="Q51" s="325">
        <f t="shared" si="4"/>
        <v>0</v>
      </c>
      <c r="R51" s="325"/>
      <c r="S51" s="325"/>
      <c r="T51" s="340"/>
      <c r="U51" s="341"/>
      <c r="V51" s="350"/>
      <c r="W51" s="340"/>
      <c r="X51" s="341"/>
      <c r="Y51" s="350"/>
      <c r="Z51" s="340"/>
      <c r="AA51" s="341"/>
      <c r="AB51" s="350"/>
      <c r="AC51" s="340"/>
      <c r="AD51" s="341"/>
      <c r="AE51" s="342"/>
    </row>
    <row r="52" spans="1:31" ht="12.75" customHeight="1">
      <c r="A52" s="314"/>
      <c r="B52" s="312"/>
      <c r="C52" s="312"/>
      <c r="D52" s="313"/>
      <c r="E52" s="360" t="s">
        <v>1650</v>
      </c>
      <c r="F52" s="361"/>
      <c r="G52" s="362" t="s">
        <v>1647</v>
      </c>
      <c r="H52" s="363"/>
      <c r="I52" s="363"/>
      <c r="J52" s="364"/>
      <c r="K52" s="322">
        <f>博多区!S17</f>
        <v>4180</v>
      </c>
      <c r="L52" s="323"/>
      <c r="M52" s="324"/>
      <c r="N52" s="322">
        <f>博多区!T17</f>
        <v>0</v>
      </c>
      <c r="O52" s="323"/>
      <c r="P52" s="324"/>
      <c r="Q52" s="325">
        <f t="shared" si="4"/>
        <v>0</v>
      </c>
      <c r="R52" s="325"/>
      <c r="S52" s="325"/>
      <c r="T52" s="340"/>
      <c r="U52" s="341"/>
      <c r="V52" s="350"/>
      <c r="W52" s="340"/>
      <c r="X52" s="341"/>
      <c r="Y52" s="350"/>
      <c r="Z52" s="340"/>
      <c r="AA52" s="341"/>
      <c r="AB52" s="350"/>
      <c r="AC52" s="340"/>
      <c r="AD52" s="341"/>
      <c r="AE52" s="342"/>
    </row>
    <row r="53" spans="1:31" ht="12.75" customHeight="1">
      <c r="A53" s="315"/>
      <c r="B53" s="316"/>
      <c r="C53" s="316"/>
      <c r="D53" s="317"/>
      <c r="E53" s="336" t="s">
        <v>66</v>
      </c>
      <c r="F53" s="336"/>
      <c r="G53" s="336"/>
      <c r="H53" s="336"/>
      <c r="I53" s="336"/>
      <c r="J53" s="336"/>
      <c r="K53" s="337">
        <f>SUBTOTAL(9,K50:M52)</f>
        <v>11660</v>
      </c>
      <c r="L53" s="338"/>
      <c r="M53" s="339"/>
      <c r="N53" s="337">
        <f>SUBTOTAL(9,N50:P52)</f>
        <v>0</v>
      </c>
      <c r="O53" s="338"/>
      <c r="P53" s="339"/>
      <c r="Q53" s="370">
        <f t="shared" ref="Q53:Q57" si="5">N53/K53</f>
        <v>0</v>
      </c>
      <c r="R53" s="370"/>
      <c r="S53" s="370"/>
      <c r="T53" s="347"/>
      <c r="U53" s="348"/>
      <c r="V53" s="349"/>
      <c r="W53" s="347"/>
      <c r="X53" s="348"/>
      <c r="Y53" s="349"/>
      <c r="Z53" s="347"/>
      <c r="AA53" s="348"/>
      <c r="AB53" s="349"/>
      <c r="AC53" s="347"/>
      <c r="AD53" s="348"/>
      <c r="AE53" s="356"/>
    </row>
    <row r="54" spans="1:31" ht="12.75" customHeight="1">
      <c r="A54" s="308" t="s">
        <v>2111</v>
      </c>
      <c r="B54" s="382"/>
      <c r="C54" s="382"/>
      <c r="D54" s="383"/>
      <c r="E54" s="360" t="s">
        <v>1655</v>
      </c>
      <c r="F54" s="361"/>
      <c r="G54" s="362" t="s">
        <v>1651</v>
      </c>
      <c r="H54" s="363"/>
      <c r="I54" s="363"/>
      <c r="J54" s="364"/>
      <c r="K54" s="322">
        <f>中央区!E17</f>
        <v>6650</v>
      </c>
      <c r="L54" s="323"/>
      <c r="M54" s="324"/>
      <c r="N54" s="322">
        <f>中央区!F17</f>
        <v>0</v>
      </c>
      <c r="O54" s="323"/>
      <c r="P54" s="324"/>
      <c r="Q54" s="325">
        <f t="shared" si="5"/>
        <v>0</v>
      </c>
      <c r="R54" s="325"/>
      <c r="S54" s="325"/>
      <c r="T54" s="340"/>
      <c r="U54" s="341"/>
      <c r="V54" s="350"/>
      <c r="W54" s="340"/>
      <c r="X54" s="341"/>
      <c r="Y54" s="350"/>
      <c r="Z54" s="340"/>
      <c r="AA54" s="341"/>
      <c r="AB54" s="350"/>
      <c r="AC54" s="340"/>
      <c r="AD54" s="341"/>
      <c r="AE54" s="342"/>
    </row>
    <row r="55" spans="1:31" ht="12.75" customHeight="1">
      <c r="A55" s="311"/>
      <c r="B55" s="384"/>
      <c r="C55" s="384"/>
      <c r="D55" s="385"/>
      <c r="E55" s="360" t="s">
        <v>1656</v>
      </c>
      <c r="F55" s="361"/>
      <c r="G55" s="362" t="s">
        <v>1652</v>
      </c>
      <c r="H55" s="363"/>
      <c r="I55" s="363"/>
      <c r="J55" s="364"/>
      <c r="K55" s="322">
        <f>中央区!E29</f>
        <v>5700</v>
      </c>
      <c r="L55" s="323"/>
      <c r="M55" s="324"/>
      <c r="N55" s="322">
        <f>中央区!F29</f>
        <v>0</v>
      </c>
      <c r="O55" s="323"/>
      <c r="P55" s="324"/>
      <c r="Q55" s="325">
        <f t="shared" si="5"/>
        <v>0</v>
      </c>
      <c r="R55" s="325"/>
      <c r="S55" s="325"/>
      <c r="T55" s="340"/>
      <c r="U55" s="341"/>
      <c r="V55" s="350"/>
      <c r="W55" s="340"/>
      <c r="X55" s="341"/>
      <c r="Y55" s="350"/>
      <c r="Z55" s="340"/>
      <c r="AA55" s="341"/>
      <c r="AB55" s="350"/>
      <c r="AC55" s="340"/>
      <c r="AD55" s="341"/>
      <c r="AE55" s="342"/>
    </row>
    <row r="56" spans="1:31" ht="12.75" customHeight="1">
      <c r="A56" s="311"/>
      <c r="B56" s="384"/>
      <c r="C56" s="384"/>
      <c r="D56" s="385"/>
      <c r="E56" s="360" t="s">
        <v>1657</v>
      </c>
      <c r="F56" s="361"/>
      <c r="G56" s="362" t="s">
        <v>1653</v>
      </c>
      <c r="H56" s="363"/>
      <c r="I56" s="363"/>
      <c r="J56" s="364"/>
      <c r="K56" s="322">
        <f>中央区!S12</f>
        <v>3560</v>
      </c>
      <c r="L56" s="323"/>
      <c r="M56" s="324"/>
      <c r="N56" s="322">
        <f>中央区!T12</f>
        <v>0</v>
      </c>
      <c r="O56" s="323"/>
      <c r="P56" s="324"/>
      <c r="Q56" s="325">
        <f t="shared" si="5"/>
        <v>0</v>
      </c>
      <c r="R56" s="325"/>
      <c r="S56" s="325"/>
      <c r="T56" s="340"/>
      <c r="U56" s="341"/>
      <c r="V56" s="350"/>
      <c r="W56" s="340"/>
      <c r="X56" s="341"/>
      <c r="Y56" s="350"/>
      <c r="Z56" s="340"/>
      <c r="AA56" s="341"/>
      <c r="AB56" s="350"/>
      <c r="AC56" s="340"/>
      <c r="AD56" s="341"/>
      <c r="AE56" s="342"/>
    </row>
    <row r="57" spans="1:31" ht="12.75" customHeight="1">
      <c r="A57" s="311"/>
      <c r="B57" s="384"/>
      <c r="C57" s="384"/>
      <c r="D57" s="385"/>
      <c r="E57" s="360" t="s">
        <v>1658</v>
      </c>
      <c r="F57" s="361"/>
      <c r="G57" s="362" t="s">
        <v>1654</v>
      </c>
      <c r="H57" s="363"/>
      <c r="I57" s="363"/>
      <c r="J57" s="364"/>
      <c r="K57" s="322">
        <f>中央区!S17</f>
        <v>2360</v>
      </c>
      <c r="L57" s="323"/>
      <c r="M57" s="324"/>
      <c r="N57" s="322">
        <f>中央区!T17</f>
        <v>0</v>
      </c>
      <c r="O57" s="323"/>
      <c r="P57" s="324"/>
      <c r="Q57" s="325">
        <f t="shared" si="5"/>
        <v>0</v>
      </c>
      <c r="R57" s="325"/>
      <c r="S57" s="325"/>
      <c r="T57" s="340"/>
      <c r="U57" s="341"/>
      <c r="V57" s="350"/>
      <c r="W57" s="340"/>
      <c r="X57" s="341"/>
      <c r="Y57" s="350"/>
      <c r="Z57" s="340"/>
      <c r="AA57" s="341"/>
      <c r="AB57" s="350"/>
      <c r="AC57" s="340"/>
      <c r="AD57" s="341"/>
      <c r="AE57" s="342"/>
    </row>
    <row r="58" spans="1:31" ht="12.75" customHeight="1">
      <c r="A58" s="386"/>
      <c r="B58" s="387"/>
      <c r="C58" s="387"/>
      <c r="D58" s="388"/>
      <c r="E58" s="336" t="s">
        <v>66</v>
      </c>
      <c r="F58" s="336"/>
      <c r="G58" s="336"/>
      <c r="H58" s="336"/>
      <c r="I58" s="336"/>
      <c r="J58" s="336"/>
      <c r="K58" s="337">
        <f>SUBTOTAL(9,K54:M57)</f>
        <v>18270</v>
      </c>
      <c r="L58" s="338"/>
      <c r="M58" s="339"/>
      <c r="N58" s="337">
        <f>SUBTOTAL(9,N54:P57)</f>
        <v>0</v>
      </c>
      <c r="O58" s="338"/>
      <c r="P58" s="339"/>
      <c r="Q58" s="510">
        <f>N58/K58</f>
        <v>0</v>
      </c>
      <c r="R58" s="511"/>
      <c r="S58" s="512"/>
      <c r="T58" s="347"/>
      <c r="U58" s="348"/>
      <c r="V58" s="349"/>
      <c r="W58" s="347"/>
      <c r="X58" s="348"/>
      <c r="Y58" s="349"/>
      <c r="Z58" s="347"/>
      <c r="AA58" s="348"/>
      <c r="AB58" s="349"/>
      <c r="AC58" s="347"/>
      <c r="AD58" s="348"/>
      <c r="AE58" s="356"/>
    </row>
    <row r="59" spans="1:31" ht="12.75" customHeight="1">
      <c r="A59" s="308" t="s">
        <v>1744</v>
      </c>
      <c r="B59" s="309"/>
      <c r="C59" s="309"/>
      <c r="D59" s="310"/>
      <c r="E59" s="318" t="s">
        <v>1669</v>
      </c>
      <c r="F59" s="310"/>
      <c r="G59" s="319" t="s">
        <v>1659</v>
      </c>
      <c r="H59" s="320"/>
      <c r="I59" s="320"/>
      <c r="J59" s="321"/>
      <c r="K59" s="322">
        <f>南区!E14</f>
        <v>5970</v>
      </c>
      <c r="L59" s="323"/>
      <c r="M59" s="324"/>
      <c r="N59" s="322">
        <f>南区!F14</f>
        <v>0</v>
      </c>
      <c r="O59" s="323"/>
      <c r="P59" s="324"/>
      <c r="Q59" s="325">
        <f t="shared" ref="Q59:Q67" si="6">N59/K59</f>
        <v>0</v>
      </c>
      <c r="R59" s="325"/>
      <c r="S59" s="325"/>
      <c r="T59" s="340"/>
      <c r="U59" s="341"/>
      <c r="V59" s="350"/>
      <c r="W59" s="340"/>
      <c r="X59" s="341"/>
      <c r="Y59" s="350"/>
      <c r="Z59" s="340"/>
      <c r="AA59" s="341"/>
      <c r="AB59" s="350"/>
      <c r="AC59" s="340"/>
      <c r="AD59" s="341"/>
      <c r="AE59" s="342"/>
    </row>
    <row r="60" spans="1:31" ht="12.75" customHeight="1">
      <c r="A60" s="311"/>
      <c r="B60" s="312"/>
      <c r="C60" s="312"/>
      <c r="D60" s="313"/>
      <c r="E60" s="326" t="s">
        <v>1670</v>
      </c>
      <c r="F60" s="327"/>
      <c r="G60" s="330" t="s">
        <v>1660</v>
      </c>
      <c r="H60" s="331"/>
      <c r="I60" s="331"/>
      <c r="J60" s="332"/>
      <c r="K60" s="322">
        <f>南区!E24</f>
        <v>4440</v>
      </c>
      <c r="L60" s="323"/>
      <c r="M60" s="324"/>
      <c r="N60" s="322">
        <f>南区!F24</f>
        <v>0</v>
      </c>
      <c r="O60" s="323"/>
      <c r="P60" s="324"/>
      <c r="Q60" s="325">
        <f t="shared" si="6"/>
        <v>0</v>
      </c>
      <c r="R60" s="325"/>
      <c r="S60" s="325"/>
      <c r="T60" s="340"/>
      <c r="U60" s="341"/>
      <c r="V60" s="350"/>
      <c r="W60" s="340"/>
      <c r="X60" s="341"/>
      <c r="Y60" s="350"/>
      <c r="Z60" s="340"/>
      <c r="AA60" s="341"/>
      <c r="AB60" s="350"/>
      <c r="AC60" s="340"/>
      <c r="AD60" s="341"/>
      <c r="AE60" s="342"/>
    </row>
    <row r="61" spans="1:31" ht="12.75" customHeight="1">
      <c r="A61" s="311"/>
      <c r="B61" s="312"/>
      <c r="C61" s="312"/>
      <c r="D61" s="313"/>
      <c r="E61" s="326" t="s">
        <v>1671</v>
      </c>
      <c r="F61" s="327"/>
      <c r="G61" s="330" t="s">
        <v>1661</v>
      </c>
      <c r="H61" s="331"/>
      <c r="I61" s="331"/>
      <c r="J61" s="332"/>
      <c r="K61" s="322">
        <f>南区!E32</f>
        <v>3140</v>
      </c>
      <c r="L61" s="323"/>
      <c r="M61" s="324"/>
      <c r="N61" s="322">
        <f>南区!F32</f>
        <v>0</v>
      </c>
      <c r="O61" s="323"/>
      <c r="P61" s="324"/>
      <c r="Q61" s="325">
        <f t="shared" si="6"/>
        <v>0</v>
      </c>
      <c r="R61" s="325"/>
      <c r="S61" s="325"/>
      <c r="T61" s="340"/>
      <c r="U61" s="341"/>
      <c r="V61" s="350"/>
      <c r="W61" s="340"/>
      <c r="X61" s="341"/>
      <c r="Y61" s="350"/>
      <c r="Z61" s="340"/>
      <c r="AA61" s="341"/>
      <c r="AB61" s="350"/>
      <c r="AC61" s="340"/>
      <c r="AD61" s="341"/>
      <c r="AE61" s="342"/>
    </row>
    <row r="62" spans="1:31" ht="12.75" customHeight="1">
      <c r="A62" s="311"/>
      <c r="B62" s="312"/>
      <c r="C62" s="312"/>
      <c r="D62" s="313"/>
      <c r="E62" s="326" t="s">
        <v>1672</v>
      </c>
      <c r="F62" s="327"/>
      <c r="G62" s="330" t="s">
        <v>1662</v>
      </c>
      <c r="H62" s="331"/>
      <c r="I62" s="331"/>
      <c r="J62" s="332"/>
      <c r="K62" s="322">
        <f>南区!E41</f>
        <v>3640</v>
      </c>
      <c r="L62" s="323"/>
      <c r="M62" s="324"/>
      <c r="N62" s="322">
        <f>南区!F41</f>
        <v>0</v>
      </c>
      <c r="O62" s="323"/>
      <c r="P62" s="324"/>
      <c r="Q62" s="325">
        <f t="shared" si="6"/>
        <v>0</v>
      </c>
      <c r="R62" s="325"/>
      <c r="S62" s="325"/>
      <c r="T62" s="340"/>
      <c r="U62" s="341"/>
      <c r="V62" s="350"/>
      <c r="W62" s="340"/>
      <c r="X62" s="341"/>
      <c r="Y62" s="350"/>
      <c r="Z62" s="340"/>
      <c r="AA62" s="341"/>
      <c r="AB62" s="350"/>
      <c r="AC62" s="340"/>
      <c r="AD62" s="341"/>
      <c r="AE62" s="342"/>
    </row>
    <row r="63" spans="1:31" ht="12.75" customHeight="1">
      <c r="A63" s="311"/>
      <c r="B63" s="312"/>
      <c r="C63" s="312"/>
      <c r="D63" s="313"/>
      <c r="E63" s="326" t="s">
        <v>1673</v>
      </c>
      <c r="F63" s="327"/>
      <c r="G63" s="330" t="s">
        <v>1663</v>
      </c>
      <c r="H63" s="331"/>
      <c r="I63" s="331"/>
      <c r="J63" s="332"/>
      <c r="K63" s="322">
        <f>南区!E48</f>
        <v>3180</v>
      </c>
      <c r="L63" s="323"/>
      <c r="M63" s="324"/>
      <c r="N63" s="322">
        <f>南区!F48</f>
        <v>0</v>
      </c>
      <c r="O63" s="323"/>
      <c r="P63" s="324"/>
      <c r="Q63" s="325">
        <f t="shared" si="6"/>
        <v>0</v>
      </c>
      <c r="R63" s="325"/>
      <c r="S63" s="325"/>
      <c r="T63" s="340"/>
      <c r="U63" s="341"/>
      <c r="V63" s="350"/>
      <c r="W63" s="340"/>
      <c r="X63" s="341"/>
      <c r="Y63" s="350"/>
      <c r="Z63" s="340"/>
      <c r="AA63" s="341"/>
      <c r="AB63" s="350"/>
      <c r="AC63" s="340"/>
      <c r="AD63" s="341"/>
      <c r="AE63" s="342"/>
    </row>
    <row r="64" spans="1:31" ht="12.75" customHeight="1">
      <c r="A64" s="311"/>
      <c r="B64" s="312"/>
      <c r="C64" s="312"/>
      <c r="D64" s="313"/>
      <c r="E64" s="326" t="s">
        <v>1674</v>
      </c>
      <c r="F64" s="327"/>
      <c r="G64" s="330" t="s">
        <v>1664</v>
      </c>
      <c r="H64" s="331"/>
      <c r="I64" s="331"/>
      <c r="J64" s="332"/>
      <c r="K64" s="322">
        <f>南区!E57</f>
        <v>3870</v>
      </c>
      <c r="L64" s="323"/>
      <c r="M64" s="324"/>
      <c r="N64" s="322">
        <f>南区!F57</f>
        <v>0</v>
      </c>
      <c r="O64" s="323"/>
      <c r="P64" s="324"/>
      <c r="Q64" s="325">
        <f t="shared" si="6"/>
        <v>0</v>
      </c>
      <c r="R64" s="325"/>
      <c r="S64" s="325"/>
      <c r="T64" s="340"/>
      <c r="U64" s="341"/>
      <c r="V64" s="350"/>
      <c r="W64" s="340"/>
      <c r="X64" s="341"/>
      <c r="Y64" s="350"/>
      <c r="Z64" s="340"/>
      <c r="AA64" s="341"/>
      <c r="AB64" s="350"/>
      <c r="AC64" s="340"/>
      <c r="AD64" s="341"/>
      <c r="AE64" s="342"/>
    </row>
    <row r="65" spans="1:31" ht="12.75" customHeight="1">
      <c r="A65" s="311"/>
      <c r="B65" s="312"/>
      <c r="C65" s="312"/>
      <c r="D65" s="313"/>
      <c r="E65" s="326" t="s">
        <v>1675</v>
      </c>
      <c r="F65" s="327"/>
      <c r="G65" s="330" t="s">
        <v>1665</v>
      </c>
      <c r="H65" s="331"/>
      <c r="I65" s="331"/>
      <c r="J65" s="332"/>
      <c r="K65" s="322">
        <f>南区!S19</f>
        <v>6990</v>
      </c>
      <c r="L65" s="323"/>
      <c r="M65" s="324"/>
      <c r="N65" s="322">
        <f>南区!T19</f>
        <v>0</v>
      </c>
      <c r="O65" s="323"/>
      <c r="P65" s="324"/>
      <c r="Q65" s="325">
        <f t="shared" si="6"/>
        <v>0</v>
      </c>
      <c r="R65" s="325"/>
      <c r="S65" s="325"/>
      <c r="T65" s="340"/>
      <c r="U65" s="341"/>
      <c r="V65" s="350"/>
      <c r="W65" s="340"/>
      <c r="X65" s="341"/>
      <c r="Y65" s="350"/>
      <c r="Z65" s="340"/>
      <c r="AA65" s="341"/>
      <c r="AB65" s="350"/>
      <c r="AC65" s="340"/>
      <c r="AD65" s="341"/>
      <c r="AE65" s="342"/>
    </row>
    <row r="66" spans="1:31" ht="12.75" customHeight="1">
      <c r="A66" s="311"/>
      <c r="B66" s="312"/>
      <c r="C66" s="312"/>
      <c r="D66" s="313"/>
      <c r="E66" s="326" t="s">
        <v>1676</v>
      </c>
      <c r="F66" s="327"/>
      <c r="G66" s="330" t="s">
        <v>1666</v>
      </c>
      <c r="H66" s="331"/>
      <c r="I66" s="331"/>
      <c r="J66" s="332"/>
      <c r="K66" s="322">
        <f>南区!S36</f>
        <v>8820</v>
      </c>
      <c r="L66" s="323"/>
      <c r="M66" s="324"/>
      <c r="N66" s="322">
        <f>南区!T36</f>
        <v>0</v>
      </c>
      <c r="O66" s="323"/>
      <c r="P66" s="324"/>
      <c r="Q66" s="325">
        <f t="shared" si="6"/>
        <v>0</v>
      </c>
      <c r="R66" s="325"/>
      <c r="S66" s="325"/>
      <c r="T66" s="340"/>
      <c r="U66" s="341"/>
      <c r="V66" s="350"/>
      <c r="W66" s="340"/>
      <c r="X66" s="341"/>
      <c r="Y66" s="350"/>
      <c r="Z66" s="340"/>
      <c r="AA66" s="341"/>
      <c r="AB66" s="350"/>
      <c r="AC66" s="340"/>
      <c r="AD66" s="341"/>
      <c r="AE66" s="342"/>
    </row>
    <row r="67" spans="1:31" ht="12.75" customHeight="1">
      <c r="A67" s="311"/>
      <c r="B67" s="312"/>
      <c r="C67" s="312"/>
      <c r="D67" s="313"/>
      <c r="E67" s="326" t="s">
        <v>1677</v>
      </c>
      <c r="F67" s="327"/>
      <c r="G67" s="330" t="s">
        <v>1667</v>
      </c>
      <c r="H67" s="331"/>
      <c r="I67" s="331"/>
      <c r="J67" s="332"/>
      <c r="K67" s="322">
        <f>南区!S43</f>
        <v>3010</v>
      </c>
      <c r="L67" s="323"/>
      <c r="M67" s="324"/>
      <c r="N67" s="322">
        <f>南区!T43</f>
        <v>0</v>
      </c>
      <c r="O67" s="323"/>
      <c r="P67" s="324"/>
      <c r="Q67" s="325">
        <f t="shared" si="6"/>
        <v>0</v>
      </c>
      <c r="R67" s="325"/>
      <c r="S67" s="325"/>
      <c r="T67" s="340"/>
      <c r="U67" s="341"/>
      <c r="V67" s="350"/>
      <c r="W67" s="340"/>
      <c r="X67" s="341"/>
      <c r="Y67" s="350"/>
      <c r="Z67" s="340"/>
      <c r="AA67" s="341"/>
      <c r="AB67" s="350"/>
      <c r="AC67" s="340"/>
      <c r="AD67" s="341"/>
      <c r="AE67" s="342"/>
    </row>
    <row r="68" spans="1:31" ht="12.75" customHeight="1">
      <c r="A68" s="314"/>
      <c r="B68" s="312"/>
      <c r="C68" s="312"/>
      <c r="D68" s="313"/>
      <c r="E68" s="328" t="s">
        <v>1678</v>
      </c>
      <c r="F68" s="329"/>
      <c r="G68" s="333" t="s">
        <v>1668</v>
      </c>
      <c r="H68" s="334"/>
      <c r="I68" s="334"/>
      <c r="J68" s="335"/>
      <c r="K68" s="322">
        <f>南区!S48</f>
        <v>2980</v>
      </c>
      <c r="L68" s="323"/>
      <c r="M68" s="324"/>
      <c r="N68" s="322">
        <f>南区!T48</f>
        <v>0</v>
      </c>
      <c r="O68" s="323"/>
      <c r="P68" s="324"/>
      <c r="Q68" s="325">
        <f>N68/K68</f>
        <v>0</v>
      </c>
      <c r="R68" s="325"/>
      <c r="S68" s="325"/>
      <c r="T68" s="340"/>
      <c r="U68" s="341"/>
      <c r="V68" s="350"/>
      <c r="W68" s="340"/>
      <c r="X68" s="341"/>
      <c r="Y68" s="350"/>
      <c r="Z68" s="340"/>
      <c r="AA68" s="341"/>
      <c r="AB68" s="350"/>
      <c r="AC68" s="340"/>
      <c r="AD68" s="341"/>
      <c r="AE68" s="342"/>
    </row>
    <row r="69" spans="1:31" ht="12.75" customHeight="1">
      <c r="A69" s="315"/>
      <c r="B69" s="316"/>
      <c r="C69" s="316"/>
      <c r="D69" s="317"/>
      <c r="E69" s="336" t="s">
        <v>66</v>
      </c>
      <c r="F69" s="336"/>
      <c r="G69" s="336"/>
      <c r="H69" s="336"/>
      <c r="I69" s="336"/>
      <c r="J69" s="336"/>
      <c r="K69" s="337">
        <f>SUBTOTAL(9,K59:M68)</f>
        <v>46040</v>
      </c>
      <c r="L69" s="338"/>
      <c r="M69" s="339"/>
      <c r="N69" s="374">
        <f>SUBTOTAL(9,N59:P68)</f>
        <v>0</v>
      </c>
      <c r="O69" s="375"/>
      <c r="P69" s="376"/>
      <c r="Q69" s="370">
        <f>N69/K69</f>
        <v>0</v>
      </c>
      <c r="R69" s="370"/>
      <c r="S69" s="370"/>
      <c r="T69" s="343"/>
      <c r="U69" s="344"/>
      <c r="V69" s="345"/>
      <c r="W69" s="343"/>
      <c r="X69" s="344"/>
      <c r="Y69" s="345"/>
      <c r="Z69" s="343"/>
      <c r="AA69" s="344"/>
      <c r="AB69" s="345"/>
      <c r="AC69" s="343"/>
      <c r="AD69" s="344"/>
      <c r="AE69" s="346"/>
    </row>
    <row r="70" spans="1:31" ht="12.75" customHeight="1">
      <c r="A70" s="308" t="s">
        <v>1745</v>
      </c>
      <c r="B70" s="309"/>
      <c r="C70" s="309"/>
      <c r="D70" s="310"/>
      <c r="E70" s="377" t="s">
        <v>1685</v>
      </c>
      <c r="F70" s="378"/>
      <c r="G70" s="398" t="s">
        <v>1679</v>
      </c>
      <c r="H70" s="399"/>
      <c r="I70" s="399"/>
      <c r="J70" s="400"/>
      <c r="K70" s="351">
        <f>城南区!E14</f>
        <v>3450</v>
      </c>
      <c r="L70" s="352"/>
      <c r="M70" s="353"/>
      <c r="N70" s="351">
        <f>城南区!F14</f>
        <v>0</v>
      </c>
      <c r="O70" s="352"/>
      <c r="P70" s="353"/>
      <c r="Q70" s="409">
        <f>N70/K70</f>
        <v>0</v>
      </c>
      <c r="R70" s="409"/>
      <c r="S70" s="409"/>
      <c r="T70" s="357"/>
      <c r="U70" s="358"/>
      <c r="V70" s="368"/>
      <c r="W70" s="357"/>
      <c r="X70" s="358"/>
      <c r="Y70" s="368"/>
      <c r="Z70" s="357"/>
      <c r="AA70" s="358"/>
      <c r="AB70" s="368"/>
      <c r="AC70" s="357"/>
      <c r="AD70" s="358"/>
      <c r="AE70" s="359"/>
    </row>
    <row r="71" spans="1:31" ht="12.75" customHeight="1">
      <c r="A71" s="311"/>
      <c r="B71" s="312"/>
      <c r="C71" s="312"/>
      <c r="D71" s="313"/>
      <c r="E71" s="360" t="s">
        <v>1686</v>
      </c>
      <c r="F71" s="361"/>
      <c r="G71" s="365" t="s">
        <v>1680</v>
      </c>
      <c r="H71" s="366"/>
      <c r="I71" s="366"/>
      <c r="J71" s="367"/>
      <c r="K71" s="322">
        <f>城南区!E30</f>
        <v>7300</v>
      </c>
      <c r="L71" s="323"/>
      <c r="M71" s="324"/>
      <c r="N71" s="322">
        <f>城南区!F30</f>
        <v>0</v>
      </c>
      <c r="O71" s="323"/>
      <c r="P71" s="324"/>
      <c r="Q71" s="325">
        <f t="shared" ref="Q71:Q74" si="7">N71/K71</f>
        <v>0</v>
      </c>
      <c r="R71" s="325"/>
      <c r="S71" s="325"/>
      <c r="T71" s="340"/>
      <c r="U71" s="341"/>
      <c r="V71" s="350"/>
      <c r="W71" s="340"/>
      <c r="X71" s="341"/>
      <c r="Y71" s="350"/>
      <c r="Z71" s="340"/>
      <c r="AA71" s="341"/>
      <c r="AB71" s="350"/>
      <c r="AC71" s="340"/>
      <c r="AD71" s="341"/>
      <c r="AE71" s="342"/>
    </row>
    <row r="72" spans="1:31" ht="12.75" customHeight="1">
      <c r="A72" s="311"/>
      <c r="B72" s="312"/>
      <c r="C72" s="312"/>
      <c r="D72" s="313"/>
      <c r="E72" s="360" t="s">
        <v>1687</v>
      </c>
      <c r="F72" s="361"/>
      <c r="G72" s="365" t="s">
        <v>1681</v>
      </c>
      <c r="H72" s="366"/>
      <c r="I72" s="366"/>
      <c r="J72" s="367"/>
      <c r="K72" s="322">
        <f>城南区!E36</f>
        <v>2430</v>
      </c>
      <c r="L72" s="323"/>
      <c r="M72" s="324"/>
      <c r="N72" s="322">
        <f>城南区!F36</f>
        <v>0</v>
      </c>
      <c r="O72" s="323"/>
      <c r="P72" s="324"/>
      <c r="Q72" s="325">
        <f t="shared" si="7"/>
        <v>0</v>
      </c>
      <c r="R72" s="325"/>
      <c r="S72" s="325"/>
      <c r="T72" s="340"/>
      <c r="U72" s="341"/>
      <c r="V72" s="350"/>
      <c r="W72" s="340"/>
      <c r="X72" s="341"/>
      <c r="Y72" s="350"/>
      <c r="Z72" s="340"/>
      <c r="AA72" s="341"/>
      <c r="AB72" s="350"/>
      <c r="AC72" s="340"/>
      <c r="AD72" s="341"/>
      <c r="AE72" s="342"/>
    </row>
    <row r="73" spans="1:31" ht="12.75" customHeight="1">
      <c r="A73" s="311"/>
      <c r="B73" s="312"/>
      <c r="C73" s="312"/>
      <c r="D73" s="313"/>
      <c r="E73" s="360" t="s">
        <v>1688</v>
      </c>
      <c r="F73" s="361"/>
      <c r="G73" s="365" t="s">
        <v>1682</v>
      </c>
      <c r="H73" s="366"/>
      <c r="I73" s="366"/>
      <c r="J73" s="367"/>
      <c r="K73" s="322">
        <f>城南区!E42</f>
        <v>1810</v>
      </c>
      <c r="L73" s="323"/>
      <c r="M73" s="324"/>
      <c r="N73" s="322">
        <f>城南区!F42</f>
        <v>0</v>
      </c>
      <c r="O73" s="323"/>
      <c r="P73" s="324"/>
      <c r="Q73" s="325">
        <f t="shared" si="7"/>
        <v>0</v>
      </c>
      <c r="R73" s="325"/>
      <c r="S73" s="325"/>
      <c r="T73" s="340"/>
      <c r="U73" s="341"/>
      <c r="V73" s="350"/>
      <c r="W73" s="340"/>
      <c r="X73" s="341"/>
      <c r="Y73" s="350"/>
      <c r="Z73" s="340"/>
      <c r="AA73" s="341"/>
      <c r="AB73" s="350"/>
      <c r="AC73" s="340"/>
      <c r="AD73" s="341"/>
      <c r="AE73" s="342"/>
    </row>
    <row r="74" spans="1:31" ht="12.75" customHeight="1">
      <c r="A74" s="311"/>
      <c r="B74" s="312"/>
      <c r="C74" s="312"/>
      <c r="D74" s="313"/>
      <c r="E74" s="360" t="s">
        <v>1689</v>
      </c>
      <c r="F74" s="361"/>
      <c r="G74" s="365" t="s">
        <v>1683</v>
      </c>
      <c r="H74" s="366"/>
      <c r="I74" s="366"/>
      <c r="J74" s="367"/>
      <c r="K74" s="322">
        <f>城南区!S10</f>
        <v>1370</v>
      </c>
      <c r="L74" s="323"/>
      <c r="M74" s="324"/>
      <c r="N74" s="322">
        <f>城南区!T10</f>
        <v>0</v>
      </c>
      <c r="O74" s="323"/>
      <c r="P74" s="324"/>
      <c r="Q74" s="325">
        <f t="shared" si="7"/>
        <v>0</v>
      </c>
      <c r="R74" s="325"/>
      <c r="S74" s="325"/>
      <c r="T74" s="340"/>
      <c r="U74" s="341"/>
      <c r="V74" s="350"/>
      <c r="W74" s="340"/>
      <c r="X74" s="341"/>
      <c r="Y74" s="350"/>
      <c r="Z74" s="340"/>
      <c r="AA74" s="341"/>
      <c r="AB74" s="350"/>
      <c r="AC74" s="340"/>
      <c r="AD74" s="341"/>
      <c r="AE74" s="342"/>
    </row>
    <row r="75" spans="1:31" ht="12.75" customHeight="1">
      <c r="A75" s="314"/>
      <c r="B75" s="312"/>
      <c r="C75" s="312"/>
      <c r="D75" s="313"/>
      <c r="E75" s="360" t="s">
        <v>1690</v>
      </c>
      <c r="F75" s="361"/>
      <c r="G75" s="365" t="s">
        <v>1684</v>
      </c>
      <c r="H75" s="366"/>
      <c r="I75" s="366"/>
      <c r="J75" s="367"/>
      <c r="K75" s="322">
        <f>城南区!S13</f>
        <v>560</v>
      </c>
      <c r="L75" s="323"/>
      <c r="M75" s="324"/>
      <c r="N75" s="322">
        <f>SUM(城南区!T13)</f>
        <v>0</v>
      </c>
      <c r="O75" s="323"/>
      <c r="P75" s="324"/>
      <c r="Q75" s="325">
        <f>N75/K75</f>
        <v>0</v>
      </c>
      <c r="R75" s="325"/>
      <c r="S75" s="325"/>
      <c r="T75" s="340"/>
      <c r="U75" s="341"/>
      <c r="V75" s="350"/>
      <c r="W75" s="340"/>
      <c r="X75" s="341"/>
      <c r="Y75" s="350"/>
      <c r="Z75" s="340"/>
      <c r="AA75" s="341"/>
      <c r="AB75" s="350"/>
      <c r="AC75" s="340"/>
      <c r="AD75" s="341"/>
      <c r="AE75" s="342"/>
    </row>
    <row r="76" spans="1:31" ht="12.75" customHeight="1">
      <c r="A76" s="315"/>
      <c r="B76" s="316"/>
      <c r="C76" s="316"/>
      <c r="D76" s="317"/>
      <c r="E76" s="336" t="s">
        <v>66</v>
      </c>
      <c r="F76" s="336"/>
      <c r="G76" s="336"/>
      <c r="H76" s="336"/>
      <c r="I76" s="336"/>
      <c r="J76" s="336"/>
      <c r="K76" s="337">
        <f>SUBTOTAL(9,K70:M75)</f>
        <v>16920</v>
      </c>
      <c r="L76" s="338"/>
      <c r="M76" s="339"/>
      <c r="N76" s="337">
        <f>SUBTOTAL(9,N70:P75)</f>
        <v>0</v>
      </c>
      <c r="O76" s="338"/>
      <c r="P76" s="339"/>
      <c r="Q76" s="370">
        <f>N76/K76</f>
        <v>0</v>
      </c>
      <c r="R76" s="370"/>
      <c r="S76" s="370"/>
      <c r="T76" s="347"/>
      <c r="U76" s="348"/>
      <c r="V76" s="349"/>
      <c r="W76" s="347"/>
      <c r="X76" s="348"/>
      <c r="Y76" s="349"/>
      <c r="Z76" s="347"/>
      <c r="AA76" s="348"/>
      <c r="AB76" s="349"/>
      <c r="AC76" s="347"/>
      <c r="AD76" s="348"/>
      <c r="AE76" s="356"/>
    </row>
    <row r="77" spans="1:31" ht="12.75" customHeight="1">
      <c r="A77" s="308" t="s">
        <v>1746</v>
      </c>
      <c r="B77" s="309"/>
      <c r="C77" s="309"/>
      <c r="D77" s="310"/>
      <c r="E77" s="318" t="s">
        <v>1700</v>
      </c>
      <c r="F77" s="310"/>
      <c r="G77" s="575" t="s">
        <v>1691</v>
      </c>
      <c r="H77" s="576"/>
      <c r="I77" s="576"/>
      <c r="J77" s="577"/>
      <c r="K77" s="379">
        <f>'早良区 '!E16</f>
        <v>4130</v>
      </c>
      <c r="L77" s="380"/>
      <c r="M77" s="381"/>
      <c r="N77" s="379">
        <f>'早良区 '!F16</f>
        <v>0</v>
      </c>
      <c r="O77" s="380"/>
      <c r="P77" s="381"/>
      <c r="Q77" s="501">
        <f>N77/K77</f>
        <v>0</v>
      </c>
      <c r="R77" s="501"/>
      <c r="S77" s="501"/>
      <c r="T77" s="520"/>
      <c r="U77" s="521"/>
      <c r="V77" s="522"/>
      <c r="W77" s="520"/>
      <c r="X77" s="521"/>
      <c r="Y77" s="522"/>
      <c r="Z77" s="520"/>
      <c r="AA77" s="521"/>
      <c r="AB77" s="522"/>
      <c r="AC77" s="520"/>
      <c r="AD77" s="521"/>
      <c r="AE77" s="528"/>
    </row>
    <row r="78" spans="1:31" ht="12.75" customHeight="1">
      <c r="A78" s="311"/>
      <c r="B78" s="312"/>
      <c r="C78" s="312"/>
      <c r="D78" s="313"/>
      <c r="E78" s="326" t="s">
        <v>1701</v>
      </c>
      <c r="F78" s="327"/>
      <c r="G78" s="566" t="s">
        <v>1692</v>
      </c>
      <c r="H78" s="567"/>
      <c r="I78" s="567"/>
      <c r="J78" s="568"/>
      <c r="K78" s="322">
        <f>'早良区 '!E28</f>
        <v>5390</v>
      </c>
      <c r="L78" s="323"/>
      <c r="M78" s="324"/>
      <c r="N78" s="322">
        <f>'早良区 '!F28</f>
        <v>0</v>
      </c>
      <c r="O78" s="323"/>
      <c r="P78" s="324"/>
      <c r="Q78" s="354">
        <f>N78/K78</f>
        <v>0</v>
      </c>
      <c r="R78" s="354"/>
      <c r="S78" s="354"/>
      <c r="T78" s="340"/>
      <c r="U78" s="341"/>
      <c r="V78" s="350"/>
      <c r="W78" s="340"/>
      <c r="X78" s="341"/>
      <c r="Y78" s="350"/>
      <c r="Z78" s="340"/>
      <c r="AA78" s="341"/>
      <c r="AB78" s="350"/>
      <c r="AC78" s="340"/>
      <c r="AD78" s="341"/>
      <c r="AE78" s="342"/>
    </row>
    <row r="79" spans="1:31" ht="12.75" customHeight="1">
      <c r="A79" s="311"/>
      <c r="B79" s="312"/>
      <c r="C79" s="312"/>
      <c r="D79" s="313"/>
      <c r="E79" s="326" t="s">
        <v>1702</v>
      </c>
      <c r="F79" s="327"/>
      <c r="G79" s="566" t="s">
        <v>1693</v>
      </c>
      <c r="H79" s="567"/>
      <c r="I79" s="567"/>
      <c r="J79" s="568"/>
      <c r="K79" s="322">
        <f>'早良区 '!E39</f>
        <v>4590</v>
      </c>
      <c r="L79" s="323"/>
      <c r="M79" s="324"/>
      <c r="N79" s="322">
        <f>'早良区 '!F39</f>
        <v>0</v>
      </c>
      <c r="O79" s="323"/>
      <c r="P79" s="324"/>
      <c r="Q79" s="354">
        <f t="shared" ref="Q79:Q85" si="8">N79/K79</f>
        <v>0</v>
      </c>
      <c r="R79" s="354"/>
      <c r="S79" s="354"/>
      <c r="T79" s="340"/>
      <c r="U79" s="341"/>
      <c r="V79" s="350"/>
      <c r="W79" s="340"/>
      <c r="X79" s="341"/>
      <c r="Y79" s="350"/>
      <c r="Z79" s="340"/>
      <c r="AA79" s="341"/>
      <c r="AB79" s="350"/>
      <c r="AC79" s="340"/>
      <c r="AD79" s="341"/>
      <c r="AE79" s="342"/>
    </row>
    <row r="80" spans="1:31" ht="12.75" customHeight="1">
      <c r="A80" s="311"/>
      <c r="B80" s="312"/>
      <c r="C80" s="312"/>
      <c r="D80" s="313"/>
      <c r="E80" s="326" t="s">
        <v>1703</v>
      </c>
      <c r="F80" s="327"/>
      <c r="G80" s="566" t="s">
        <v>1694</v>
      </c>
      <c r="H80" s="567"/>
      <c r="I80" s="567"/>
      <c r="J80" s="568"/>
      <c r="K80" s="322">
        <f>'早良区 '!E49</f>
        <v>3590</v>
      </c>
      <c r="L80" s="323"/>
      <c r="M80" s="324"/>
      <c r="N80" s="322">
        <f>'早良区 '!F49</f>
        <v>0</v>
      </c>
      <c r="O80" s="323"/>
      <c r="P80" s="324"/>
      <c r="Q80" s="354">
        <f t="shared" si="8"/>
        <v>0</v>
      </c>
      <c r="R80" s="354"/>
      <c r="S80" s="354"/>
      <c r="T80" s="340"/>
      <c r="U80" s="341"/>
      <c r="V80" s="350"/>
      <c r="W80" s="340"/>
      <c r="X80" s="341"/>
      <c r="Y80" s="350"/>
      <c r="Z80" s="340"/>
      <c r="AA80" s="341"/>
      <c r="AB80" s="350"/>
      <c r="AC80" s="340"/>
      <c r="AD80" s="341"/>
      <c r="AE80" s="342"/>
    </row>
    <row r="81" spans="1:31" ht="12.75" customHeight="1">
      <c r="A81" s="311"/>
      <c r="B81" s="312"/>
      <c r="C81" s="312"/>
      <c r="D81" s="313"/>
      <c r="E81" s="326" t="s">
        <v>1704</v>
      </c>
      <c r="F81" s="327"/>
      <c r="G81" s="566" t="s">
        <v>1695</v>
      </c>
      <c r="H81" s="567"/>
      <c r="I81" s="567"/>
      <c r="J81" s="568"/>
      <c r="K81" s="322">
        <f>'早良区 '!E58</f>
        <v>3370</v>
      </c>
      <c r="L81" s="323"/>
      <c r="M81" s="324"/>
      <c r="N81" s="322">
        <f>'早良区 '!F58</f>
        <v>0</v>
      </c>
      <c r="O81" s="323"/>
      <c r="P81" s="324"/>
      <c r="Q81" s="354">
        <f t="shared" si="8"/>
        <v>0</v>
      </c>
      <c r="R81" s="354"/>
      <c r="S81" s="354"/>
      <c r="T81" s="340"/>
      <c r="U81" s="341"/>
      <c r="V81" s="350"/>
      <c r="W81" s="340"/>
      <c r="X81" s="341"/>
      <c r="Y81" s="350"/>
      <c r="Z81" s="340"/>
      <c r="AA81" s="341"/>
      <c r="AB81" s="350"/>
      <c r="AC81" s="340"/>
      <c r="AD81" s="341"/>
      <c r="AE81" s="342"/>
    </row>
    <row r="82" spans="1:31" ht="12.75" customHeight="1">
      <c r="A82" s="311"/>
      <c r="B82" s="312"/>
      <c r="C82" s="312"/>
      <c r="D82" s="313"/>
      <c r="E82" s="326" t="s">
        <v>1705</v>
      </c>
      <c r="F82" s="327"/>
      <c r="G82" s="566" t="s">
        <v>1696</v>
      </c>
      <c r="H82" s="567"/>
      <c r="I82" s="567"/>
      <c r="J82" s="568"/>
      <c r="K82" s="322">
        <f>'早良区 '!S14</f>
        <v>3940</v>
      </c>
      <c r="L82" s="323"/>
      <c r="M82" s="324"/>
      <c r="N82" s="322">
        <f>'早良区 '!T14</f>
        <v>0</v>
      </c>
      <c r="O82" s="323"/>
      <c r="P82" s="324"/>
      <c r="Q82" s="354">
        <f t="shared" si="8"/>
        <v>0</v>
      </c>
      <c r="R82" s="354"/>
      <c r="S82" s="354"/>
      <c r="T82" s="340"/>
      <c r="U82" s="341"/>
      <c r="V82" s="350"/>
      <c r="W82" s="340"/>
      <c r="X82" s="341"/>
      <c r="Y82" s="350"/>
      <c r="Z82" s="340"/>
      <c r="AA82" s="341"/>
      <c r="AB82" s="350"/>
      <c r="AC82" s="340"/>
      <c r="AD82" s="341"/>
      <c r="AE82" s="342"/>
    </row>
    <row r="83" spans="1:31" ht="12.75" customHeight="1">
      <c r="A83" s="311"/>
      <c r="B83" s="312"/>
      <c r="C83" s="312"/>
      <c r="D83" s="313"/>
      <c r="E83" s="326" t="s">
        <v>1706</v>
      </c>
      <c r="F83" s="327"/>
      <c r="G83" s="566" t="s">
        <v>1697</v>
      </c>
      <c r="H83" s="567"/>
      <c r="I83" s="567"/>
      <c r="J83" s="568"/>
      <c r="K83" s="322">
        <f>'早良区 '!S28</f>
        <v>6390</v>
      </c>
      <c r="L83" s="323"/>
      <c r="M83" s="324"/>
      <c r="N83" s="322">
        <f>'早良区 '!T28</f>
        <v>0</v>
      </c>
      <c r="O83" s="323"/>
      <c r="P83" s="324"/>
      <c r="Q83" s="354">
        <f t="shared" si="8"/>
        <v>0</v>
      </c>
      <c r="R83" s="354"/>
      <c r="S83" s="354"/>
      <c r="T83" s="340"/>
      <c r="U83" s="341"/>
      <c r="V83" s="350"/>
      <c r="W83" s="340"/>
      <c r="X83" s="341"/>
      <c r="Y83" s="350"/>
      <c r="Z83" s="340"/>
      <c r="AA83" s="341"/>
      <c r="AB83" s="350"/>
      <c r="AC83" s="340"/>
      <c r="AD83" s="341"/>
      <c r="AE83" s="342"/>
    </row>
    <row r="84" spans="1:31" ht="12.75" customHeight="1">
      <c r="A84" s="311"/>
      <c r="B84" s="312"/>
      <c r="C84" s="312"/>
      <c r="D84" s="313"/>
      <c r="E84" s="326" t="s">
        <v>1707</v>
      </c>
      <c r="F84" s="327"/>
      <c r="G84" s="566" t="s">
        <v>1698</v>
      </c>
      <c r="H84" s="567"/>
      <c r="I84" s="567"/>
      <c r="J84" s="568"/>
      <c r="K84" s="322">
        <f>'早良区 '!S37</f>
        <v>3420</v>
      </c>
      <c r="L84" s="323"/>
      <c r="M84" s="324"/>
      <c r="N84" s="322">
        <f>'早良区 '!T37</f>
        <v>0</v>
      </c>
      <c r="O84" s="323"/>
      <c r="P84" s="324"/>
      <c r="Q84" s="354">
        <f t="shared" si="8"/>
        <v>0</v>
      </c>
      <c r="R84" s="354"/>
      <c r="S84" s="354"/>
      <c r="T84" s="340"/>
      <c r="U84" s="341"/>
      <c r="V84" s="350"/>
      <c r="W84" s="340"/>
      <c r="X84" s="341"/>
      <c r="Y84" s="350"/>
      <c r="Z84" s="340"/>
      <c r="AA84" s="341"/>
      <c r="AB84" s="350"/>
      <c r="AC84" s="340"/>
      <c r="AD84" s="341"/>
      <c r="AE84" s="342"/>
    </row>
    <row r="85" spans="1:31" ht="12.75" customHeight="1">
      <c r="A85" s="311"/>
      <c r="B85" s="312"/>
      <c r="C85" s="312"/>
      <c r="D85" s="313"/>
      <c r="E85" s="326" t="s">
        <v>1708</v>
      </c>
      <c r="F85" s="327"/>
      <c r="G85" s="566" t="s">
        <v>1699</v>
      </c>
      <c r="H85" s="567"/>
      <c r="I85" s="567"/>
      <c r="J85" s="568"/>
      <c r="K85" s="322">
        <f>'早良区 '!S50</f>
        <v>5150</v>
      </c>
      <c r="L85" s="323"/>
      <c r="M85" s="324"/>
      <c r="N85" s="322">
        <f>'早良区 '!T50</f>
        <v>0</v>
      </c>
      <c r="O85" s="323"/>
      <c r="P85" s="324"/>
      <c r="Q85" s="354">
        <f t="shared" si="8"/>
        <v>0</v>
      </c>
      <c r="R85" s="354"/>
      <c r="S85" s="354"/>
      <c r="T85" s="340"/>
      <c r="U85" s="341"/>
      <c r="V85" s="350"/>
      <c r="W85" s="340"/>
      <c r="X85" s="341"/>
      <c r="Y85" s="350"/>
      <c r="Z85" s="340"/>
      <c r="AA85" s="341"/>
      <c r="AB85" s="350"/>
      <c r="AC85" s="340"/>
      <c r="AD85" s="341"/>
      <c r="AE85" s="342"/>
    </row>
    <row r="86" spans="1:31" ht="12.75" customHeight="1">
      <c r="A86" s="314"/>
      <c r="B86" s="312"/>
      <c r="C86" s="312"/>
      <c r="D86" s="313"/>
      <c r="E86" s="326" t="s">
        <v>1709</v>
      </c>
      <c r="F86" s="327"/>
      <c r="G86" s="566" t="s">
        <v>2363</v>
      </c>
      <c r="H86" s="567"/>
      <c r="I86" s="567"/>
      <c r="J86" s="568"/>
      <c r="K86" s="513">
        <f>'早良区 '!S58</f>
        <v>2520</v>
      </c>
      <c r="L86" s="514"/>
      <c r="M86" s="515"/>
      <c r="N86" s="513">
        <f>'早良区 '!T58</f>
        <v>0</v>
      </c>
      <c r="O86" s="514"/>
      <c r="P86" s="515"/>
      <c r="Q86" s="354">
        <f>N86/K86</f>
        <v>0</v>
      </c>
      <c r="R86" s="354"/>
      <c r="S86" s="354"/>
      <c r="T86" s="523"/>
      <c r="U86" s="524"/>
      <c r="V86" s="525"/>
      <c r="W86" s="523"/>
      <c r="X86" s="524"/>
      <c r="Y86" s="525"/>
      <c r="Z86" s="523"/>
      <c r="AA86" s="524"/>
      <c r="AB86" s="525"/>
      <c r="AC86" s="523"/>
      <c r="AD86" s="524"/>
      <c r="AE86" s="526"/>
    </row>
    <row r="87" spans="1:31" ht="12.75" customHeight="1">
      <c r="A87" s="314"/>
      <c r="B87" s="312"/>
      <c r="C87" s="312"/>
      <c r="D87" s="313"/>
      <c r="E87" s="328" t="s">
        <v>1710</v>
      </c>
      <c r="F87" s="329"/>
      <c r="G87" s="572" t="s">
        <v>2364</v>
      </c>
      <c r="H87" s="573"/>
      <c r="I87" s="573"/>
      <c r="J87" s="574"/>
      <c r="K87" s="371">
        <f>'早良区 '!S63</f>
        <v>1850</v>
      </c>
      <c r="L87" s="372"/>
      <c r="M87" s="373"/>
      <c r="N87" s="371">
        <f>'早良区 '!T63</f>
        <v>0</v>
      </c>
      <c r="O87" s="372"/>
      <c r="P87" s="373"/>
      <c r="Q87" s="516">
        <f>N87/K87</f>
        <v>0</v>
      </c>
      <c r="R87" s="516"/>
      <c r="S87" s="516"/>
      <c r="T87" s="517"/>
      <c r="U87" s="518"/>
      <c r="V87" s="527"/>
      <c r="W87" s="517"/>
      <c r="X87" s="518"/>
      <c r="Y87" s="527"/>
      <c r="Z87" s="517"/>
      <c r="AA87" s="518"/>
      <c r="AB87" s="527"/>
      <c r="AC87" s="517"/>
      <c r="AD87" s="518"/>
      <c r="AE87" s="519"/>
    </row>
    <row r="88" spans="1:31" ht="12.75" customHeight="1">
      <c r="A88" s="315"/>
      <c r="B88" s="316"/>
      <c r="C88" s="316"/>
      <c r="D88" s="317"/>
      <c r="E88" s="336" t="s">
        <v>66</v>
      </c>
      <c r="F88" s="336"/>
      <c r="G88" s="336"/>
      <c r="H88" s="336"/>
      <c r="I88" s="336"/>
      <c r="J88" s="336"/>
      <c r="K88" s="337">
        <f>SUBTOTAL(9,K77:M87)</f>
        <v>44340</v>
      </c>
      <c r="L88" s="338"/>
      <c r="M88" s="339"/>
      <c r="N88" s="374">
        <f>SUBTOTAL(9,N77:P87)</f>
        <v>0</v>
      </c>
      <c r="O88" s="375"/>
      <c r="P88" s="376"/>
      <c r="Q88" s="370">
        <f>N88/K88</f>
        <v>0</v>
      </c>
      <c r="R88" s="370"/>
      <c r="S88" s="370"/>
      <c r="T88" s="343"/>
      <c r="U88" s="344"/>
      <c r="V88" s="345"/>
      <c r="W88" s="343"/>
      <c r="X88" s="344"/>
      <c r="Y88" s="345"/>
      <c r="Z88" s="343"/>
      <c r="AA88" s="344"/>
      <c r="AB88" s="345"/>
      <c r="AC88" s="343"/>
      <c r="AD88" s="344"/>
      <c r="AE88" s="346"/>
    </row>
    <row r="89" spans="1:31" ht="12.75" customHeight="1">
      <c r="A89" s="308" t="s">
        <v>1747</v>
      </c>
      <c r="B89" s="309"/>
      <c r="C89" s="309"/>
      <c r="D89" s="310"/>
      <c r="E89" s="318" t="s">
        <v>1722</v>
      </c>
      <c r="F89" s="310"/>
      <c r="G89" s="575" t="s">
        <v>1711</v>
      </c>
      <c r="H89" s="576"/>
      <c r="I89" s="576"/>
      <c r="J89" s="577"/>
      <c r="K89" s="351">
        <f>西区!E13</f>
        <v>3940</v>
      </c>
      <c r="L89" s="352"/>
      <c r="M89" s="353"/>
      <c r="N89" s="351">
        <f>西区!F13</f>
        <v>0</v>
      </c>
      <c r="O89" s="352"/>
      <c r="P89" s="353"/>
      <c r="Q89" s="409">
        <f>N89/K89</f>
        <v>0</v>
      </c>
      <c r="R89" s="409"/>
      <c r="S89" s="409"/>
      <c r="T89" s="357"/>
      <c r="U89" s="358"/>
      <c r="V89" s="368"/>
      <c r="W89" s="357"/>
      <c r="X89" s="358"/>
      <c r="Y89" s="368"/>
      <c r="Z89" s="357"/>
      <c r="AA89" s="358"/>
      <c r="AB89" s="368"/>
      <c r="AC89" s="357"/>
      <c r="AD89" s="358"/>
      <c r="AE89" s="359"/>
    </row>
    <row r="90" spans="1:31" ht="12.75" customHeight="1">
      <c r="A90" s="311"/>
      <c r="B90" s="312"/>
      <c r="C90" s="312"/>
      <c r="D90" s="313"/>
      <c r="E90" s="326" t="s">
        <v>1723</v>
      </c>
      <c r="F90" s="327"/>
      <c r="G90" s="566" t="s">
        <v>1712</v>
      </c>
      <c r="H90" s="567"/>
      <c r="I90" s="567"/>
      <c r="J90" s="568"/>
      <c r="K90" s="322">
        <f>西区!E22</f>
        <v>3720</v>
      </c>
      <c r="L90" s="323"/>
      <c r="M90" s="324"/>
      <c r="N90" s="322">
        <f>西区!F22</f>
        <v>0</v>
      </c>
      <c r="O90" s="323"/>
      <c r="P90" s="324"/>
      <c r="Q90" s="354">
        <f t="shared" ref="Q90:Q97" si="9">N90/K90</f>
        <v>0</v>
      </c>
      <c r="R90" s="354"/>
      <c r="S90" s="354"/>
      <c r="T90" s="340"/>
      <c r="U90" s="341"/>
      <c r="V90" s="350"/>
      <c r="W90" s="340"/>
      <c r="X90" s="341"/>
      <c r="Y90" s="350"/>
      <c r="Z90" s="340"/>
      <c r="AA90" s="341"/>
      <c r="AB90" s="350"/>
      <c r="AC90" s="340"/>
      <c r="AD90" s="341"/>
      <c r="AE90" s="342"/>
    </row>
    <row r="91" spans="1:31" ht="12.75" customHeight="1">
      <c r="A91" s="311"/>
      <c r="B91" s="312"/>
      <c r="C91" s="312"/>
      <c r="D91" s="313"/>
      <c r="E91" s="326" t="s">
        <v>1724</v>
      </c>
      <c r="F91" s="327"/>
      <c r="G91" s="566" t="s">
        <v>1713</v>
      </c>
      <c r="H91" s="567"/>
      <c r="I91" s="567"/>
      <c r="J91" s="568"/>
      <c r="K91" s="322">
        <f>西区!E37</f>
        <v>6850</v>
      </c>
      <c r="L91" s="323"/>
      <c r="M91" s="324"/>
      <c r="N91" s="322">
        <f>西区!F37</f>
        <v>0</v>
      </c>
      <c r="O91" s="323"/>
      <c r="P91" s="324"/>
      <c r="Q91" s="354">
        <f t="shared" si="9"/>
        <v>0</v>
      </c>
      <c r="R91" s="354"/>
      <c r="S91" s="354"/>
      <c r="T91" s="340"/>
      <c r="U91" s="341"/>
      <c r="V91" s="350"/>
      <c r="W91" s="340"/>
      <c r="X91" s="341"/>
      <c r="Y91" s="350"/>
      <c r="Z91" s="340"/>
      <c r="AA91" s="341"/>
      <c r="AB91" s="350"/>
      <c r="AC91" s="340"/>
      <c r="AD91" s="341"/>
      <c r="AE91" s="342"/>
    </row>
    <row r="92" spans="1:31" ht="12.75" customHeight="1">
      <c r="A92" s="311"/>
      <c r="B92" s="312"/>
      <c r="C92" s="312"/>
      <c r="D92" s="313"/>
      <c r="E92" s="326" t="s">
        <v>1725</v>
      </c>
      <c r="F92" s="327"/>
      <c r="G92" s="566" t="s">
        <v>1714</v>
      </c>
      <c r="H92" s="567"/>
      <c r="I92" s="567"/>
      <c r="J92" s="568"/>
      <c r="K92" s="322">
        <f>西区!E45</f>
        <v>3210</v>
      </c>
      <c r="L92" s="323"/>
      <c r="M92" s="324"/>
      <c r="N92" s="322">
        <f>西区!F45</f>
        <v>0</v>
      </c>
      <c r="O92" s="323"/>
      <c r="P92" s="324"/>
      <c r="Q92" s="354">
        <f t="shared" si="9"/>
        <v>0</v>
      </c>
      <c r="R92" s="354"/>
      <c r="S92" s="354"/>
      <c r="T92" s="340"/>
      <c r="U92" s="341"/>
      <c r="V92" s="350"/>
      <c r="W92" s="340"/>
      <c r="X92" s="341"/>
      <c r="Y92" s="350"/>
      <c r="Z92" s="340"/>
      <c r="AA92" s="341"/>
      <c r="AB92" s="350"/>
      <c r="AC92" s="340"/>
      <c r="AD92" s="341"/>
      <c r="AE92" s="342"/>
    </row>
    <row r="93" spans="1:31" ht="12.75" customHeight="1">
      <c r="A93" s="311"/>
      <c r="B93" s="312"/>
      <c r="C93" s="312"/>
      <c r="D93" s="313"/>
      <c r="E93" s="326" t="s">
        <v>1726</v>
      </c>
      <c r="F93" s="327"/>
      <c r="G93" s="566" t="s">
        <v>1715</v>
      </c>
      <c r="H93" s="567"/>
      <c r="I93" s="567"/>
      <c r="J93" s="568"/>
      <c r="K93" s="322">
        <f>西区!E54</f>
        <v>3170</v>
      </c>
      <c r="L93" s="323"/>
      <c r="M93" s="324"/>
      <c r="N93" s="322">
        <f>西区!F54</f>
        <v>0</v>
      </c>
      <c r="O93" s="323"/>
      <c r="P93" s="324"/>
      <c r="Q93" s="354">
        <f t="shared" si="9"/>
        <v>0</v>
      </c>
      <c r="R93" s="354"/>
      <c r="S93" s="354"/>
      <c r="T93" s="340"/>
      <c r="U93" s="341"/>
      <c r="V93" s="350"/>
      <c r="W93" s="340"/>
      <c r="X93" s="341"/>
      <c r="Y93" s="350"/>
      <c r="Z93" s="340"/>
      <c r="AA93" s="341"/>
      <c r="AB93" s="350"/>
      <c r="AC93" s="340"/>
      <c r="AD93" s="341"/>
      <c r="AE93" s="342"/>
    </row>
    <row r="94" spans="1:31" ht="12.75" customHeight="1">
      <c r="A94" s="311"/>
      <c r="B94" s="312"/>
      <c r="C94" s="312"/>
      <c r="D94" s="313"/>
      <c r="E94" s="326" t="s">
        <v>1727</v>
      </c>
      <c r="F94" s="327"/>
      <c r="G94" s="566" t="s">
        <v>1716</v>
      </c>
      <c r="H94" s="567"/>
      <c r="I94" s="567"/>
      <c r="J94" s="568"/>
      <c r="K94" s="322">
        <f>西区!E66</f>
        <v>5240</v>
      </c>
      <c r="L94" s="323"/>
      <c r="M94" s="324"/>
      <c r="N94" s="322">
        <f>西区!F66</f>
        <v>0</v>
      </c>
      <c r="O94" s="323"/>
      <c r="P94" s="324"/>
      <c r="Q94" s="354">
        <f t="shared" si="9"/>
        <v>0</v>
      </c>
      <c r="R94" s="354"/>
      <c r="S94" s="354"/>
      <c r="T94" s="340"/>
      <c r="U94" s="341"/>
      <c r="V94" s="350"/>
      <c r="W94" s="340"/>
      <c r="X94" s="341"/>
      <c r="Y94" s="350"/>
      <c r="Z94" s="340"/>
      <c r="AA94" s="341"/>
      <c r="AB94" s="350"/>
      <c r="AC94" s="340"/>
      <c r="AD94" s="341"/>
      <c r="AE94" s="342"/>
    </row>
    <row r="95" spans="1:31" ht="12.75" customHeight="1">
      <c r="A95" s="311"/>
      <c r="B95" s="312"/>
      <c r="C95" s="312"/>
      <c r="D95" s="313"/>
      <c r="E95" s="326" t="s">
        <v>1728</v>
      </c>
      <c r="F95" s="327"/>
      <c r="G95" s="566" t="s">
        <v>1717</v>
      </c>
      <c r="H95" s="567"/>
      <c r="I95" s="567"/>
      <c r="J95" s="568"/>
      <c r="K95" s="322">
        <f>西区!S19</f>
        <v>5430</v>
      </c>
      <c r="L95" s="323"/>
      <c r="M95" s="324"/>
      <c r="N95" s="322">
        <f>西区!T19</f>
        <v>0</v>
      </c>
      <c r="O95" s="323"/>
      <c r="P95" s="324"/>
      <c r="Q95" s="354">
        <f t="shared" si="9"/>
        <v>0</v>
      </c>
      <c r="R95" s="354"/>
      <c r="S95" s="354"/>
      <c r="T95" s="340"/>
      <c r="U95" s="341"/>
      <c r="V95" s="350"/>
      <c r="W95" s="340"/>
      <c r="X95" s="341"/>
      <c r="Y95" s="350"/>
      <c r="Z95" s="340"/>
      <c r="AA95" s="341"/>
      <c r="AB95" s="350"/>
      <c r="AC95" s="340"/>
      <c r="AD95" s="341"/>
      <c r="AE95" s="342"/>
    </row>
    <row r="96" spans="1:31" ht="12.75" customHeight="1">
      <c r="A96" s="311"/>
      <c r="B96" s="312"/>
      <c r="C96" s="312"/>
      <c r="D96" s="313"/>
      <c r="E96" s="326" t="s">
        <v>1729</v>
      </c>
      <c r="F96" s="327"/>
      <c r="G96" s="566" t="s">
        <v>1718</v>
      </c>
      <c r="H96" s="567"/>
      <c r="I96" s="567"/>
      <c r="J96" s="568"/>
      <c r="K96" s="322">
        <f>西区!S30</f>
        <v>4310</v>
      </c>
      <c r="L96" s="323"/>
      <c r="M96" s="324"/>
      <c r="N96" s="322">
        <f>西区!T30</f>
        <v>0</v>
      </c>
      <c r="O96" s="323"/>
      <c r="P96" s="324"/>
      <c r="Q96" s="354">
        <f t="shared" si="9"/>
        <v>0</v>
      </c>
      <c r="R96" s="354"/>
      <c r="S96" s="354"/>
      <c r="T96" s="340"/>
      <c r="U96" s="341"/>
      <c r="V96" s="350"/>
      <c r="W96" s="340"/>
      <c r="X96" s="341"/>
      <c r="Y96" s="350"/>
      <c r="Z96" s="340"/>
      <c r="AA96" s="341"/>
      <c r="AB96" s="350"/>
      <c r="AC96" s="340"/>
      <c r="AD96" s="341"/>
      <c r="AE96" s="342"/>
    </row>
    <row r="97" spans="1:31" ht="12.75" customHeight="1">
      <c r="A97" s="311"/>
      <c r="B97" s="312"/>
      <c r="C97" s="312"/>
      <c r="D97" s="313"/>
      <c r="E97" s="326" t="s">
        <v>1730</v>
      </c>
      <c r="F97" s="327"/>
      <c r="G97" s="566" t="s">
        <v>1719</v>
      </c>
      <c r="H97" s="567"/>
      <c r="I97" s="567"/>
      <c r="J97" s="568"/>
      <c r="K97" s="322">
        <f>西区!S44</f>
        <v>4800</v>
      </c>
      <c r="L97" s="323"/>
      <c r="M97" s="324"/>
      <c r="N97" s="322">
        <f>西区!T44</f>
        <v>0</v>
      </c>
      <c r="O97" s="323"/>
      <c r="P97" s="324"/>
      <c r="Q97" s="354">
        <f t="shared" si="9"/>
        <v>0</v>
      </c>
      <c r="R97" s="354"/>
      <c r="S97" s="354"/>
      <c r="T97" s="340"/>
      <c r="U97" s="341"/>
      <c r="V97" s="350"/>
      <c r="W97" s="340"/>
      <c r="X97" s="341"/>
      <c r="Y97" s="350"/>
      <c r="Z97" s="340"/>
      <c r="AA97" s="341"/>
      <c r="AB97" s="350"/>
      <c r="AC97" s="340"/>
      <c r="AD97" s="341"/>
      <c r="AE97" s="342"/>
    </row>
    <row r="98" spans="1:31" ht="12.75" customHeight="1">
      <c r="A98" s="314"/>
      <c r="B98" s="312"/>
      <c r="C98" s="312"/>
      <c r="D98" s="313"/>
      <c r="E98" s="326" t="s">
        <v>1731</v>
      </c>
      <c r="F98" s="327"/>
      <c r="G98" s="566" t="s">
        <v>1720</v>
      </c>
      <c r="H98" s="567"/>
      <c r="I98" s="567"/>
      <c r="J98" s="568"/>
      <c r="K98" s="322">
        <f>西区!S55</f>
        <v>5650</v>
      </c>
      <c r="L98" s="323"/>
      <c r="M98" s="324"/>
      <c r="N98" s="322">
        <f>西区!T55</f>
        <v>0</v>
      </c>
      <c r="O98" s="323"/>
      <c r="P98" s="324"/>
      <c r="Q98" s="325">
        <f>N98/K98</f>
        <v>0</v>
      </c>
      <c r="R98" s="325"/>
      <c r="S98" s="325"/>
      <c r="T98" s="340"/>
      <c r="U98" s="341"/>
      <c r="V98" s="350"/>
      <c r="W98" s="340"/>
      <c r="X98" s="341"/>
      <c r="Y98" s="350"/>
      <c r="Z98" s="340"/>
      <c r="AA98" s="341"/>
      <c r="AB98" s="350"/>
      <c r="AC98" s="340"/>
      <c r="AD98" s="341"/>
      <c r="AE98" s="342"/>
    </row>
    <row r="99" spans="1:31" ht="12.75" customHeight="1">
      <c r="A99" s="314"/>
      <c r="B99" s="312"/>
      <c r="C99" s="312"/>
      <c r="D99" s="313"/>
      <c r="E99" s="328" t="s">
        <v>1732</v>
      </c>
      <c r="F99" s="329"/>
      <c r="G99" s="572" t="s">
        <v>1721</v>
      </c>
      <c r="H99" s="573"/>
      <c r="I99" s="573"/>
      <c r="J99" s="574"/>
      <c r="K99" s="529">
        <f>西区!S64</f>
        <v>5590</v>
      </c>
      <c r="L99" s="530"/>
      <c r="M99" s="531"/>
      <c r="N99" s="529">
        <f>西区!T64</f>
        <v>0</v>
      </c>
      <c r="O99" s="530"/>
      <c r="P99" s="531"/>
      <c r="Q99" s="325">
        <f>N99/K99</f>
        <v>0</v>
      </c>
      <c r="R99" s="325"/>
      <c r="S99" s="325"/>
      <c r="T99" s="517"/>
      <c r="U99" s="518"/>
      <c r="V99" s="527"/>
      <c r="W99" s="517"/>
      <c r="X99" s="518"/>
      <c r="Y99" s="527"/>
      <c r="Z99" s="517"/>
      <c r="AA99" s="518"/>
      <c r="AB99" s="527"/>
      <c r="AC99" s="517"/>
      <c r="AD99" s="518"/>
      <c r="AE99" s="519"/>
    </row>
    <row r="100" spans="1:31" ht="13.5" customHeight="1">
      <c r="A100" s="315"/>
      <c r="B100" s="316"/>
      <c r="C100" s="316"/>
      <c r="D100" s="317"/>
      <c r="E100" s="336" t="s">
        <v>66</v>
      </c>
      <c r="F100" s="336"/>
      <c r="G100" s="336"/>
      <c r="H100" s="336"/>
      <c r="I100" s="336"/>
      <c r="J100" s="336"/>
      <c r="K100" s="337">
        <f>SUBTOTAL(9,K89:M99)</f>
        <v>51910</v>
      </c>
      <c r="L100" s="338"/>
      <c r="M100" s="339"/>
      <c r="N100" s="374">
        <f>SUBTOTAL(9,N89:P99)</f>
        <v>0</v>
      </c>
      <c r="O100" s="375"/>
      <c r="P100" s="376"/>
      <c r="Q100" s="370">
        <f>N100/K100</f>
        <v>0</v>
      </c>
      <c r="R100" s="370"/>
      <c r="S100" s="370"/>
      <c r="T100" s="343"/>
      <c r="U100" s="344"/>
      <c r="V100" s="345"/>
      <c r="W100" s="343"/>
      <c r="X100" s="344"/>
      <c r="Y100" s="345"/>
      <c r="Z100" s="343"/>
      <c r="AA100" s="344"/>
      <c r="AB100" s="345"/>
      <c r="AC100" s="343"/>
      <c r="AD100" s="344"/>
      <c r="AE100" s="346"/>
    </row>
    <row r="101" spans="1:31" ht="12.75" customHeight="1">
      <c r="A101" s="308" t="s">
        <v>2089</v>
      </c>
      <c r="B101" s="309"/>
      <c r="C101" s="309"/>
      <c r="D101" s="310"/>
      <c r="E101" s="318" t="s">
        <v>2072</v>
      </c>
      <c r="F101" s="310"/>
      <c r="G101" s="605" t="s">
        <v>2079</v>
      </c>
      <c r="H101" s="606"/>
      <c r="I101" s="606"/>
      <c r="J101" s="607"/>
      <c r="K101" s="351">
        <f>春日市!E16</f>
        <v>3510</v>
      </c>
      <c r="L101" s="352"/>
      <c r="M101" s="353"/>
      <c r="N101" s="351">
        <f>春日市!F16</f>
        <v>0</v>
      </c>
      <c r="O101" s="352"/>
      <c r="P101" s="353"/>
      <c r="Q101" s="409">
        <f>N101/K101</f>
        <v>0</v>
      </c>
      <c r="R101" s="409"/>
      <c r="S101" s="409"/>
      <c r="T101" s="357"/>
      <c r="U101" s="358"/>
      <c r="V101" s="368"/>
      <c r="W101" s="357"/>
      <c r="X101" s="358"/>
      <c r="Y101" s="368"/>
      <c r="Z101" s="357"/>
      <c r="AA101" s="358"/>
      <c r="AB101" s="368"/>
      <c r="AC101" s="357"/>
      <c r="AD101" s="358"/>
      <c r="AE101" s="359"/>
    </row>
    <row r="102" spans="1:31" ht="12.75" customHeight="1">
      <c r="A102" s="311"/>
      <c r="B102" s="312"/>
      <c r="C102" s="312"/>
      <c r="D102" s="313"/>
      <c r="E102" s="326" t="s">
        <v>2073</v>
      </c>
      <c r="F102" s="327"/>
      <c r="G102" s="566" t="s">
        <v>2080</v>
      </c>
      <c r="H102" s="567"/>
      <c r="I102" s="567"/>
      <c r="J102" s="568"/>
      <c r="K102" s="322">
        <f>春日市!E29</f>
        <v>5810</v>
      </c>
      <c r="L102" s="323"/>
      <c r="M102" s="324"/>
      <c r="N102" s="322">
        <f>春日市!F29</f>
        <v>0</v>
      </c>
      <c r="O102" s="323"/>
      <c r="P102" s="324"/>
      <c r="Q102" s="534">
        <f t="shared" ref="Q102:Q105" si="10">N102/K102</f>
        <v>0</v>
      </c>
      <c r="R102" s="535"/>
      <c r="S102" s="536"/>
      <c r="T102" s="340"/>
      <c r="U102" s="341"/>
      <c r="V102" s="350"/>
      <c r="W102" s="340"/>
      <c r="X102" s="341"/>
      <c r="Y102" s="350"/>
      <c r="Z102" s="340"/>
      <c r="AA102" s="341"/>
      <c r="AB102" s="350"/>
      <c r="AC102" s="340"/>
      <c r="AD102" s="341"/>
      <c r="AE102" s="342"/>
    </row>
    <row r="103" spans="1:31" ht="12.75" customHeight="1">
      <c r="A103" s="311"/>
      <c r="B103" s="312"/>
      <c r="C103" s="312"/>
      <c r="D103" s="313"/>
      <c r="E103" s="326" t="s">
        <v>2074</v>
      </c>
      <c r="F103" s="327"/>
      <c r="G103" s="566" t="s">
        <v>2081</v>
      </c>
      <c r="H103" s="567"/>
      <c r="I103" s="567"/>
      <c r="J103" s="568"/>
      <c r="K103" s="322">
        <f>春日市!E40</f>
        <v>3920</v>
      </c>
      <c r="L103" s="323"/>
      <c r="M103" s="324"/>
      <c r="N103" s="322">
        <f>春日市!F40</f>
        <v>0</v>
      </c>
      <c r="O103" s="323"/>
      <c r="P103" s="324"/>
      <c r="Q103" s="534">
        <f t="shared" si="10"/>
        <v>0</v>
      </c>
      <c r="R103" s="535"/>
      <c r="S103" s="536"/>
      <c r="T103" s="340"/>
      <c r="U103" s="341"/>
      <c r="V103" s="350"/>
      <c r="W103" s="340"/>
      <c r="X103" s="341"/>
      <c r="Y103" s="350"/>
      <c r="Z103" s="340"/>
      <c r="AA103" s="341"/>
      <c r="AB103" s="350"/>
      <c r="AC103" s="340"/>
      <c r="AD103" s="341"/>
      <c r="AE103" s="342"/>
    </row>
    <row r="104" spans="1:31" ht="12.75" customHeight="1">
      <c r="A104" s="311"/>
      <c r="B104" s="312"/>
      <c r="C104" s="312"/>
      <c r="D104" s="313"/>
      <c r="E104" s="326" t="s">
        <v>2075</v>
      </c>
      <c r="F104" s="327"/>
      <c r="G104" s="566" t="s">
        <v>2082</v>
      </c>
      <c r="H104" s="567"/>
      <c r="I104" s="567"/>
      <c r="J104" s="568"/>
      <c r="K104" s="322">
        <f>春日市!E51</f>
        <v>4410</v>
      </c>
      <c r="L104" s="323"/>
      <c r="M104" s="324"/>
      <c r="N104" s="322">
        <f>春日市!F51</f>
        <v>0</v>
      </c>
      <c r="O104" s="323"/>
      <c r="P104" s="324"/>
      <c r="Q104" s="534">
        <f t="shared" si="10"/>
        <v>0</v>
      </c>
      <c r="R104" s="535"/>
      <c r="S104" s="536"/>
      <c r="T104" s="340"/>
      <c r="U104" s="341"/>
      <c r="V104" s="350"/>
      <c r="W104" s="340"/>
      <c r="X104" s="341"/>
      <c r="Y104" s="350"/>
      <c r="Z104" s="340"/>
      <c r="AA104" s="341"/>
      <c r="AB104" s="350"/>
      <c r="AC104" s="340"/>
      <c r="AD104" s="341"/>
      <c r="AE104" s="342"/>
    </row>
    <row r="105" spans="1:31" ht="12.75" customHeight="1">
      <c r="A105" s="311"/>
      <c r="B105" s="312"/>
      <c r="C105" s="312"/>
      <c r="D105" s="313"/>
      <c r="E105" s="326" t="s">
        <v>2076</v>
      </c>
      <c r="F105" s="327"/>
      <c r="G105" s="566" t="s">
        <v>2083</v>
      </c>
      <c r="H105" s="567"/>
      <c r="I105" s="567"/>
      <c r="J105" s="568"/>
      <c r="K105" s="322">
        <f>春日市!R17</f>
        <v>3630</v>
      </c>
      <c r="L105" s="323"/>
      <c r="M105" s="324"/>
      <c r="N105" s="322">
        <f>春日市!S17</f>
        <v>0</v>
      </c>
      <c r="O105" s="323"/>
      <c r="P105" s="324"/>
      <c r="Q105" s="534">
        <f t="shared" si="10"/>
        <v>0</v>
      </c>
      <c r="R105" s="535"/>
      <c r="S105" s="536"/>
      <c r="T105" s="340"/>
      <c r="U105" s="341"/>
      <c r="V105" s="350"/>
      <c r="W105" s="340"/>
      <c r="X105" s="341"/>
      <c r="Y105" s="350"/>
      <c r="Z105" s="340"/>
      <c r="AA105" s="341"/>
      <c r="AB105" s="350"/>
      <c r="AC105" s="340"/>
      <c r="AD105" s="341"/>
      <c r="AE105" s="342"/>
    </row>
    <row r="106" spans="1:31" ht="12.75" customHeight="1">
      <c r="A106" s="311"/>
      <c r="B106" s="312"/>
      <c r="C106" s="312"/>
      <c r="D106" s="313"/>
      <c r="E106" s="326" t="s">
        <v>2077</v>
      </c>
      <c r="F106" s="327"/>
      <c r="G106" s="566" t="s">
        <v>2084</v>
      </c>
      <c r="H106" s="567"/>
      <c r="I106" s="567"/>
      <c r="J106" s="568"/>
      <c r="K106" s="322">
        <f>春日市!R27</f>
        <v>3960</v>
      </c>
      <c r="L106" s="323"/>
      <c r="M106" s="324"/>
      <c r="N106" s="322">
        <f>春日市!S27</f>
        <v>0</v>
      </c>
      <c r="O106" s="323"/>
      <c r="P106" s="324"/>
      <c r="Q106" s="534">
        <f t="shared" ref="Q106:Q107" si="11">N106/K106</f>
        <v>0</v>
      </c>
      <c r="R106" s="535"/>
      <c r="S106" s="536"/>
      <c r="T106" s="340"/>
      <c r="U106" s="341"/>
      <c r="V106" s="350"/>
      <c r="W106" s="340"/>
      <c r="X106" s="341"/>
      <c r="Y106" s="350"/>
      <c r="Z106" s="340"/>
      <c r="AA106" s="341"/>
      <c r="AB106" s="350"/>
      <c r="AC106" s="340"/>
      <c r="AD106" s="341"/>
      <c r="AE106" s="342"/>
    </row>
    <row r="107" spans="1:31" ht="12.75" customHeight="1">
      <c r="A107" s="311"/>
      <c r="B107" s="312"/>
      <c r="C107" s="312"/>
      <c r="D107" s="313"/>
      <c r="E107" s="326" t="s">
        <v>2078</v>
      </c>
      <c r="F107" s="327"/>
      <c r="G107" s="566" t="s">
        <v>2085</v>
      </c>
      <c r="H107" s="567"/>
      <c r="I107" s="567"/>
      <c r="J107" s="568"/>
      <c r="K107" s="322">
        <f>春日市!R37</f>
        <v>1730</v>
      </c>
      <c r="L107" s="323"/>
      <c r="M107" s="324"/>
      <c r="N107" s="322">
        <f>春日市!S37</f>
        <v>0</v>
      </c>
      <c r="O107" s="323"/>
      <c r="P107" s="324"/>
      <c r="Q107" s="608">
        <f t="shared" si="11"/>
        <v>0</v>
      </c>
      <c r="R107" s="609"/>
      <c r="S107" s="610"/>
      <c r="T107" s="340"/>
      <c r="U107" s="341"/>
      <c r="V107" s="350"/>
      <c r="W107" s="340"/>
      <c r="X107" s="341"/>
      <c r="Y107" s="350"/>
      <c r="Z107" s="340"/>
      <c r="AA107" s="341"/>
      <c r="AB107" s="350"/>
      <c r="AC107" s="340"/>
      <c r="AD107" s="341"/>
      <c r="AE107" s="342"/>
    </row>
    <row r="108" spans="1:31" ht="12.75" customHeight="1">
      <c r="A108" s="311"/>
      <c r="B108" s="312"/>
      <c r="C108" s="312"/>
      <c r="D108" s="313"/>
      <c r="E108" s="326" t="s">
        <v>2356</v>
      </c>
      <c r="F108" s="327"/>
      <c r="G108" s="566" t="s">
        <v>2357</v>
      </c>
      <c r="H108" s="567"/>
      <c r="I108" s="567"/>
      <c r="J108" s="568"/>
      <c r="K108" s="322">
        <f>春日市!R43</f>
        <v>2460</v>
      </c>
      <c r="L108" s="323"/>
      <c r="M108" s="324"/>
      <c r="N108" s="322">
        <f>春日市!S43</f>
        <v>0</v>
      </c>
      <c r="O108" s="323"/>
      <c r="P108" s="324"/>
      <c r="Q108" s="419">
        <f t="shared" ref="Q108" si="12">N108/K108</f>
        <v>0</v>
      </c>
      <c r="R108" s="420"/>
      <c r="S108" s="421"/>
      <c r="T108" s="340"/>
      <c r="U108" s="341"/>
      <c r="V108" s="350"/>
      <c r="W108" s="340"/>
      <c r="X108" s="341"/>
      <c r="Y108" s="350"/>
      <c r="Z108" s="340"/>
      <c r="AA108" s="341"/>
      <c r="AB108" s="350"/>
      <c r="AC108" s="340"/>
      <c r="AD108" s="341"/>
      <c r="AE108" s="342"/>
    </row>
    <row r="109" spans="1:31" ht="12.75" customHeight="1">
      <c r="A109" s="315"/>
      <c r="B109" s="316"/>
      <c r="C109" s="316"/>
      <c r="D109" s="317"/>
      <c r="E109" s="336" t="s">
        <v>66</v>
      </c>
      <c r="F109" s="336"/>
      <c r="G109" s="336"/>
      <c r="H109" s="336"/>
      <c r="I109" s="336"/>
      <c r="J109" s="336"/>
      <c r="K109" s="337">
        <f>SUBTOTAL(9,K101:M108)</f>
        <v>29430</v>
      </c>
      <c r="L109" s="338"/>
      <c r="M109" s="339"/>
      <c r="N109" s="374">
        <f>SUBTOTAL(9,N101:P108)</f>
        <v>0</v>
      </c>
      <c r="O109" s="375"/>
      <c r="P109" s="376"/>
      <c r="Q109" s="370">
        <f>N109/K109</f>
        <v>0</v>
      </c>
      <c r="R109" s="370"/>
      <c r="S109" s="370"/>
      <c r="T109" s="343"/>
      <c r="U109" s="344"/>
      <c r="V109" s="345"/>
      <c r="W109" s="343"/>
      <c r="X109" s="344"/>
      <c r="Y109" s="345"/>
      <c r="Z109" s="343"/>
      <c r="AA109" s="344"/>
      <c r="AB109" s="345"/>
      <c r="AC109" s="343"/>
      <c r="AD109" s="344"/>
      <c r="AE109" s="346"/>
    </row>
    <row r="110" spans="1:31" ht="12.75" customHeight="1">
      <c r="A110" s="308" t="s">
        <v>2091</v>
      </c>
      <c r="B110" s="309"/>
      <c r="C110" s="309"/>
      <c r="D110" s="310"/>
      <c r="E110" s="318" t="s">
        <v>2054</v>
      </c>
      <c r="F110" s="310"/>
      <c r="G110" s="575" t="s">
        <v>2055</v>
      </c>
      <c r="H110" s="576"/>
      <c r="I110" s="576"/>
      <c r="J110" s="577"/>
      <c r="K110" s="351">
        <f>大野城!E13</f>
        <v>2570</v>
      </c>
      <c r="L110" s="352"/>
      <c r="M110" s="353"/>
      <c r="N110" s="351">
        <f>大野城!F13</f>
        <v>0</v>
      </c>
      <c r="O110" s="352"/>
      <c r="P110" s="353"/>
      <c r="Q110" s="409">
        <f>N110/K110</f>
        <v>0</v>
      </c>
      <c r="R110" s="409"/>
      <c r="S110" s="409"/>
      <c r="T110" s="357"/>
      <c r="U110" s="358"/>
      <c r="V110" s="368"/>
      <c r="W110" s="357"/>
      <c r="X110" s="358"/>
      <c r="Y110" s="368"/>
      <c r="Z110" s="357"/>
      <c r="AA110" s="358"/>
      <c r="AB110" s="368"/>
      <c r="AC110" s="357"/>
      <c r="AD110" s="358"/>
      <c r="AE110" s="359"/>
    </row>
    <row r="111" spans="1:31" ht="12.75" customHeight="1">
      <c r="A111" s="311"/>
      <c r="B111" s="312"/>
      <c r="C111" s="312"/>
      <c r="D111" s="313"/>
      <c r="E111" s="326" t="s">
        <v>2056</v>
      </c>
      <c r="F111" s="327"/>
      <c r="G111" s="566" t="s">
        <v>2057</v>
      </c>
      <c r="H111" s="567"/>
      <c r="I111" s="567"/>
      <c r="J111" s="568"/>
      <c r="K111" s="322">
        <f>大野城!E25</f>
        <v>5200</v>
      </c>
      <c r="L111" s="323"/>
      <c r="M111" s="324"/>
      <c r="N111" s="569">
        <f>大野城!F25</f>
        <v>0</v>
      </c>
      <c r="O111" s="570"/>
      <c r="P111" s="571"/>
      <c r="Q111" s="354">
        <f t="shared" ref="Q111:Q114" si="13">N111/K111</f>
        <v>0</v>
      </c>
      <c r="R111" s="354"/>
      <c r="S111" s="354"/>
      <c r="T111" s="340"/>
      <c r="U111" s="341"/>
      <c r="V111" s="350"/>
      <c r="W111" s="340"/>
      <c r="X111" s="341"/>
      <c r="Y111" s="350"/>
      <c r="Z111" s="340"/>
      <c r="AA111" s="341"/>
      <c r="AB111" s="350"/>
      <c r="AC111" s="340"/>
      <c r="AD111" s="341"/>
      <c r="AE111" s="342"/>
    </row>
    <row r="112" spans="1:31" ht="12.75" customHeight="1">
      <c r="A112" s="311"/>
      <c r="B112" s="312"/>
      <c r="C112" s="312"/>
      <c r="D112" s="313"/>
      <c r="E112" s="326" t="s">
        <v>2058</v>
      </c>
      <c r="F112" s="327"/>
      <c r="G112" s="566" t="s">
        <v>2061</v>
      </c>
      <c r="H112" s="567"/>
      <c r="I112" s="567"/>
      <c r="J112" s="568"/>
      <c r="K112" s="322">
        <f>大野城!E35</f>
        <v>5390</v>
      </c>
      <c r="L112" s="323"/>
      <c r="M112" s="324"/>
      <c r="N112" s="569">
        <f>大野城!F35</f>
        <v>0</v>
      </c>
      <c r="O112" s="570"/>
      <c r="P112" s="571"/>
      <c r="Q112" s="354">
        <f t="shared" si="13"/>
        <v>0</v>
      </c>
      <c r="R112" s="354"/>
      <c r="S112" s="354"/>
      <c r="T112" s="340"/>
      <c r="U112" s="341"/>
      <c r="V112" s="350"/>
      <c r="W112" s="340"/>
      <c r="X112" s="341"/>
      <c r="Y112" s="350"/>
      <c r="Z112" s="340"/>
      <c r="AA112" s="341"/>
      <c r="AB112" s="350"/>
      <c r="AC112" s="340"/>
      <c r="AD112" s="341"/>
      <c r="AE112" s="342"/>
    </row>
    <row r="113" spans="1:31" ht="12.75" customHeight="1">
      <c r="A113" s="311"/>
      <c r="B113" s="312"/>
      <c r="C113" s="312"/>
      <c r="D113" s="313"/>
      <c r="E113" s="326" t="s">
        <v>2059</v>
      </c>
      <c r="F113" s="327"/>
      <c r="G113" s="566" t="s">
        <v>2062</v>
      </c>
      <c r="H113" s="567"/>
      <c r="I113" s="567"/>
      <c r="J113" s="568"/>
      <c r="K113" s="322">
        <f>大野城!E45</f>
        <v>3830</v>
      </c>
      <c r="L113" s="323"/>
      <c r="M113" s="324"/>
      <c r="N113" s="569">
        <f>大野城!F45</f>
        <v>0</v>
      </c>
      <c r="O113" s="570"/>
      <c r="P113" s="571"/>
      <c r="Q113" s="354">
        <f t="shared" si="13"/>
        <v>0</v>
      </c>
      <c r="R113" s="354"/>
      <c r="S113" s="354"/>
      <c r="T113" s="340"/>
      <c r="U113" s="341"/>
      <c r="V113" s="350"/>
      <c r="W113" s="340"/>
      <c r="X113" s="341"/>
      <c r="Y113" s="350"/>
      <c r="Z113" s="340"/>
      <c r="AA113" s="341"/>
      <c r="AB113" s="350"/>
      <c r="AC113" s="340"/>
      <c r="AD113" s="341"/>
      <c r="AE113" s="342"/>
    </row>
    <row r="114" spans="1:31" ht="12.75" customHeight="1">
      <c r="A114" s="311"/>
      <c r="B114" s="312"/>
      <c r="C114" s="312"/>
      <c r="D114" s="313"/>
      <c r="E114" s="326" t="s">
        <v>2060</v>
      </c>
      <c r="F114" s="327"/>
      <c r="G114" s="566" t="s">
        <v>2063</v>
      </c>
      <c r="H114" s="567"/>
      <c r="I114" s="567"/>
      <c r="J114" s="568"/>
      <c r="K114" s="569">
        <f>大野城!E56</f>
        <v>4240</v>
      </c>
      <c r="L114" s="570"/>
      <c r="M114" s="571"/>
      <c r="N114" s="569">
        <f>大野城!F56</f>
        <v>0</v>
      </c>
      <c r="O114" s="570"/>
      <c r="P114" s="571"/>
      <c r="Q114" s="354">
        <f t="shared" si="13"/>
        <v>0</v>
      </c>
      <c r="R114" s="354"/>
      <c r="S114" s="354"/>
      <c r="T114" s="340"/>
      <c r="U114" s="341"/>
      <c r="V114" s="350"/>
      <c r="W114" s="340"/>
      <c r="X114" s="341"/>
      <c r="Y114" s="350"/>
      <c r="Z114" s="340"/>
      <c r="AA114" s="341"/>
      <c r="AB114" s="350"/>
      <c r="AC114" s="340"/>
      <c r="AD114" s="341"/>
      <c r="AE114" s="342"/>
    </row>
    <row r="115" spans="1:31" ht="12.75" customHeight="1">
      <c r="A115" s="311"/>
      <c r="B115" s="312"/>
      <c r="C115" s="312"/>
      <c r="D115" s="313"/>
      <c r="E115" s="625" t="s">
        <v>2350</v>
      </c>
      <c r="F115" s="626"/>
      <c r="G115" s="566" t="s">
        <v>2352</v>
      </c>
      <c r="H115" s="567"/>
      <c r="I115" s="567"/>
      <c r="J115" s="568"/>
      <c r="K115" s="569">
        <f>大野城!R13</f>
        <v>2970</v>
      </c>
      <c r="L115" s="570"/>
      <c r="M115" s="571"/>
      <c r="N115" s="569">
        <f>大野城!S13</f>
        <v>0</v>
      </c>
      <c r="O115" s="570"/>
      <c r="P115" s="571"/>
      <c r="Q115" s="354">
        <f t="shared" ref="Q115" si="14">N115/K115</f>
        <v>0</v>
      </c>
      <c r="R115" s="354"/>
      <c r="S115" s="354"/>
      <c r="T115" s="340"/>
      <c r="U115" s="341"/>
      <c r="V115" s="350"/>
      <c r="W115" s="340"/>
      <c r="X115" s="341"/>
      <c r="Y115" s="350"/>
      <c r="Z115" s="340"/>
      <c r="AA115" s="341"/>
      <c r="AB115" s="350"/>
      <c r="AC115" s="340"/>
      <c r="AD115" s="341"/>
      <c r="AE115" s="342"/>
    </row>
    <row r="116" spans="1:31" ht="12.75" customHeight="1">
      <c r="A116" s="311"/>
      <c r="B116" s="312"/>
      <c r="C116" s="312"/>
      <c r="D116" s="313"/>
      <c r="E116" s="328" t="s">
        <v>2351</v>
      </c>
      <c r="F116" s="329"/>
      <c r="G116" s="572" t="s">
        <v>2353</v>
      </c>
      <c r="H116" s="573"/>
      <c r="I116" s="573"/>
      <c r="J116" s="574"/>
      <c r="K116" s="416">
        <f>大野城!R22</f>
        <v>2110</v>
      </c>
      <c r="L116" s="417"/>
      <c r="M116" s="418"/>
      <c r="N116" s="416">
        <f>大野城!S22</f>
        <v>0</v>
      </c>
      <c r="O116" s="417"/>
      <c r="P116" s="418"/>
      <c r="Q116" s="354">
        <f t="shared" ref="Q116" si="15">N116/K116</f>
        <v>0</v>
      </c>
      <c r="R116" s="354"/>
      <c r="S116" s="354"/>
      <c r="T116" s="340"/>
      <c r="U116" s="341"/>
      <c r="V116" s="350"/>
      <c r="W116" s="340"/>
      <c r="X116" s="341"/>
      <c r="Y116" s="350"/>
      <c r="Z116" s="340"/>
      <c r="AA116" s="341"/>
      <c r="AB116" s="350"/>
      <c r="AC116" s="340"/>
      <c r="AD116" s="341"/>
      <c r="AE116" s="342"/>
    </row>
    <row r="117" spans="1:31" ht="12.75" customHeight="1">
      <c r="A117" s="315"/>
      <c r="B117" s="316"/>
      <c r="C117" s="316"/>
      <c r="D117" s="317"/>
      <c r="E117" s="336" t="s">
        <v>66</v>
      </c>
      <c r="F117" s="336"/>
      <c r="G117" s="336"/>
      <c r="H117" s="336"/>
      <c r="I117" s="336"/>
      <c r="J117" s="336"/>
      <c r="K117" s="337">
        <f>SUBTOTAL(9,K110:M116)</f>
        <v>26310</v>
      </c>
      <c r="L117" s="338"/>
      <c r="M117" s="339"/>
      <c r="N117" s="374">
        <f>SUBTOTAL(9,N110:P116)</f>
        <v>0</v>
      </c>
      <c r="O117" s="375"/>
      <c r="P117" s="376"/>
      <c r="Q117" s="370">
        <f>N117/K117</f>
        <v>0</v>
      </c>
      <c r="R117" s="370"/>
      <c r="S117" s="370"/>
      <c r="T117" s="343"/>
      <c r="U117" s="344"/>
      <c r="V117" s="345"/>
      <c r="W117" s="343"/>
      <c r="X117" s="344"/>
      <c r="Y117" s="345"/>
      <c r="Z117" s="343"/>
      <c r="AA117" s="344"/>
      <c r="AB117" s="345"/>
      <c r="AC117" s="343"/>
      <c r="AD117" s="344"/>
      <c r="AE117" s="346"/>
    </row>
    <row r="118" spans="1:31" ht="12.75" customHeight="1">
      <c r="A118" s="308" t="s">
        <v>2090</v>
      </c>
      <c r="B118" s="309"/>
      <c r="C118" s="309"/>
      <c r="D118" s="310"/>
      <c r="E118" s="318" t="s">
        <v>2064</v>
      </c>
      <c r="F118" s="310"/>
      <c r="G118" s="575" t="s">
        <v>2068</v>
      </c>
      <c r="H118" s="576"/>
      <c r="I118" s="576"/>
      <c r="J118" s="577"/>
      <c r="K118" s="351">
        <f>筑紫野!E15</f>
        <v>3370</v>
      </c>
      <c r="L118" s="352"/>
      <c r="M118" s="353"/>
      <c r="N118" s="351">
        <f>筑紫野!F15</f>
        <v>0</v>
      </c>
      <c r="O118" s="352"/>
      <c r="P118" s="353"/>
      <c r="Q118" s="409">
        <f>N118/K118</f>
        <v>0</v>
      </c>
      <c r="R118" s="409"/>
      <c r="S118" s="409"/>
      <c r="T118" s="357"/>
      <c r="U118" s="358"/>
      <c r="V118" s="368"/>
      <c r="W118" s="357"/>
      <c r="X118" s="358"/>
      <c r="Y118" s="368"/>
      <c r="Z118" s="357"/>
      <c r="AA118" s="358"/>
      <c r="AB118" s="368"/>
      <c r="AC118" s="357"/>
      <c r="AD118" s="358"/>
      <c r="AE118" s="359"/>
    </row>
    <row r="119" spans="1:31" ht="12.75" customHeight="1">
      <c r="A119" s="311"/>
      <c r="B119" s="312"/>
      <c r="C119" s="312"/>
      <c r="D119" s="313"/>
      <c r="E119" s="326" t="s">
        <v>2065</v>
      </c>
      <c r="F119" s="327"/>
      <c r="G119" s="566" t="s">
        <v>2069</v>
      </c>
      <c r="H119" s="567"/>
      <c r="I119" s="567"/>
      <c r="J119" s="568"/>
      <c r="K119" s="322">
        <f>筑紫野!E26</f>
        <v>3860</v>
      </c>
      <c r="L119" s="323"/>
      <c r="M119" s="324"/>
      <c r="N119" s="322">
        <f>筑紫野!F26</f>
        <v>0</v>
      </c>
      <c r="O119" s="323"/>
      <c r="P119" s="324"/>
      <c r="Q119" s="354">
        <f t="shared" ref="Q119:Q121" si="16">N119/K119</f>
        <v>0</v>
      </c>
      <c r="R119" s="354"/>
      <c r="S119" s="354"/>
      <c r="T119" s="340"/>
      <c r="U119" s="341"/>
      <c r="V119" s="350"/>
      <c r="W119" s="340"/>
      <c r="X119" s="341"/>
      <c r="Y119" s="350"/>
      <c r="Z119" s="340"/>
      <c r="AA119" s="341"/>
      <c r="AB119" s="350"/>
      <c r="AC119" s="340"/>
      <c r="AD119" s="341"/>
      <c r="AE119" s="342"/>
    </row>
    <row r="120" spans="1:31" ht="12.75" customHeight="1">
      <c r="A120" s="311"/>
      <c r="B120" s="312"/>
      <c r="C120" s="312"/>
      <c r="D120" s="313"/>
      <c r="E120" s="326" t="s">
        <v>2066</v>
      </c>
      <c r="F120" s="327"/>
      <c r="G120" s="566" t="s">
        <v>2070</v>
      </c>
      <c r="H120" s="567"/>
      <c r="I120" s="567"/>
      <c r="J120" s="568"/>
      <c r="K120" s="322">
        <f>筑紫野!E35</f>
        <v>3530</v>
      </c>
      <c r="L120" s="323"/>
      <c r="M120" s="324"/>
      <c r="N120" s="322">
        <f>筑紫野!F35</f>
        <v>0</v>
      </c>
      <c r="O120" s="323"/>
      <c r="P120" s="324"/>
      <c r="Q120" s="354">
        <f t="shared" si="16"/>
        <v>0</v>
      </c>
      <c r="R120" s="354"/>
      <c r="S120" s="354"/>
      <c r="T120" s="340"/>
      <c r="U120" s="341"/>
      <c r="V120" s="350"/>
      <c r="W120" s="340"/>
      <c r="X120" s="341"/>
      <c r="Y120" s="350"/>
      <c r="Z120" s="340"/>
      <c r="AA120" s="341"/>
      <c r="AB120" s="350"/>
      <c r="AC120" s="340"/>
      <c r="AD120" s="341"/>
      <c r="AE120" s="342"/>
    </row>
    <row r="121" spans="1:31" ht="12.75" customHeight="1">
      <c r="A121" s="311"/>
      <c r="B121" s="312"/>
      <c r="C121" s="312"/>
      <c r="D121" s="313"/>
      <c r="E121" s="326" t="s">
        <v>2067</v>
      </c>
      <c r="F121" s="327"/>
      <c r="G121" s="566" t="s">
        <v>2071</v>
      </c>
      <c r="H121" s="567"/>
      <c r="I121" s="567"/>
      <c r="J121" s="568"/>
      <c r="K121" s="322">
        <f>筑紫野!E47</f>
        <v>3290</v>
      </c>
      <c r="L121" s="323"/>
      <c r="M121" s="324"/>
      <c r="N121" s="322">
        <f>筑紫野!F47</f>
        <v>0</v>
      </c>
      <c r="O121" s="323"/>
      <c r="P121" s="324"/>
      <c r="Q121" s="354">
        <f t="shared" si="16"/>
        <v>0</v>
      </c>
      <c r="R121" s="354"/>
      <c r="S121" s="354"/>
      <c r="T121" s="340"/>
      <c r="U121" s="341"/>
      <c r="V121" s="350"/>
      <c r="W121" s="340"/>
      <c r="X121" s="341"/>
      <c r="Y121" s="350"/>
      <c r="Z121" s="340"/>
      <c r="AA121" s="341"/>
      <c r="AB121" s="350"/>
      <c r="AC121" s="340"/>
      <c r="AD121" s="341"/>
      <c r="AE121" s="342"/>
    </row>
    <row r="122" spans="1:31" ht="12.75" customHeight="1">
      <c r="A122" s="311"/>
      <c r="B122" s="312"/>
      <c r="C122" s="312"/>
      <c r="D122" s="313"/>
      <c r="E122" s="326" t="s">
        <v>2354</v>
      </c>
      <c r="F122" s="327"/>
      <c r="G122" s="566" t="s">
        <v>2355</v>
      </c>
      <c r="H122" s="567"/>
      <c r="I122" s="567"/>
      <c r="J122" s="568"/>
      <c r="K122" s="322">
        <f>筑紫野!R15</f>
        <v>940</v>
      </c>
      <c r="L122" s="323"/>
      <c r="M122" s="324"/>
      <c r="N122" s="322">
        <f>筑紫野!S15</f>
        <v>0</v>
      </c>
      <c r="O122" s="323"/>
      <c r="P122" s="324"/>
      <c r="Q122" s="354">
        <f t="shared" ref="Q122" si="17">N122/K122</f>
        <v>0</v>
      </c>
      <c r="R122" s="354"/>
      <c r="S122" s="354"/>
      <c r="T122" s="340"/>
      <c r="U122" s="341"/>
      <c r="V122" s="350"/>
      <c r="W122" s="340"/>
      <c r="X122" s="341"/>
      <c r="Y122" s="350"/>
      <c r="Z122" s="340"/>
      <c r="AA122" s="341"/>
      <c r="AB122" s="350"/>
      <c r="AC122" s="340"/>
      <c r="AD122" s="341"/>
      <c r="AE122" s="342"/>
    </row>
    <row r="123" spans="1:31" ht="12.75" customHeight="1">
      <c r="A123" s="315"/>
      <c r="B123" s="316"/>
      <c r="C123" s="316"/>
      <c r="D123" s="317"/>
      <c r="E123" s="336" t="s">
        <v>66</v>
      </c>
      <c r="F123" s="336"/>
      <c r="G123" s="336"/>
      <c r="H123" s="336"/>
      <c r="I123" s="336"/>
      <c r="J123" s="336"/>
      <c r="K123" s="337">
        <f>SUBTOTAL(9,K118:M122)</f>
        <v>14990</v>
      </c>
      <c r="L123" s="338"/>
      <c r="M123" s="339"/>
      <c r="N123" s="374">
        <f>SUBTOTAL(9,N118:P122)</f>
        <v>0</v>
      </c>
      <c r="O123" s="375"/>
      <c r="P123" s="376"/>
      <c r="Q123" s="370">
        <f>N123/K123</f>
        <v>0</v>
      </c>
      <c r="R123" s="370"/>
      <c r="S123" s="370"/>
      <c r="T123" s="343"/>
      <c r="U123" s="344"/>
      <c r="V123" s="345"/>
      <c r="W123" s="343"/>
      <c r="X123" s="344"/>
      <c r="Y123" s="345"/>
      <c r="Z123" s="343"/>
      <c r="AA123" s="344"/>
      <c r="AB123" s="345"/>
      <c r="AC123" s="343"/>
      <c r="AD123" s="344"/>
      <c r="AE123" s="346"/>
    </row>
    <row r="124" spans="1:31" ht="12.75" customHeight="1">
      <c r="A124" s="308" t="s">
        <v>2358</v>
      </c>
      <c r="B124" s="309"/>
      <c r="C124" s="309"/>
      <c r="D124" s="310"/>
      <c r="E124" s="318" t="s">
        <v>2094</v>
      </c>
      <c r="F124" s="310"/>
      <c r="G124" s="575" t="s">
        <v>2096</v>
      </c>
      <c r="H124" s="576"/>
      <c r="I124" s="576"/>
      <c r="J124" s="577"/>
      <c r="K124" s="351">
        <f>那珂川・太宰府!E11</f>
        <v>1970</v>
      </c>
      <c r="L124" s="352"/>
      <c r="M124" s="353"/>
      <c r="N124" s="351">
        <f>那珂川・太宰府!F11</f>
        <v>0</v>
      </c>
      <c r="O124" s="352"/>
      <c r="P124" s="353"/>
      <c r="Q124" s="409">
        <f>N124/K124</f>
        <v>0</v>
      </c>
      <c r="R124" s="409"/>
      <c r="S124" s="409"/>
      <c r="T124" s="357"/>
      <c r="U124" s="358"/>
      <c r="V124" s="368"/>
      <c r="W124" s="357"/>
      <c r="X124" s="358"/>
      <c r="Y124" s="368"/>
      <c r="Z124" s="357"/>
      <c r="AA124" s="358"/>
      <c r="AB124" s="368"/>
      <c r="AC124" s="357"/>
      <c r="AD124" s="358"/>
      <c r="AE124" s="359"/>
    </row>
    <row r="125" spans="1:31" ht="12.75" customHeight="1">
      <c r="A125" s="311"/>
      <c r="B125" s="312"/>
      <c r="C125" s="312"/>
      <c r="D125" s="313"/>
      <c r="E125" s="326" t="s">
        <v>2095</v>
      </c>
      <c r="F125" s="327"/>
      <c r="G125" s="566" t="s">
        <v>2097</v>
      </c>
      <c r="H125" s="567"/>
      <c r="I125" s="567"/>
      <c r="J125" s="568"/>
      <c r="K125" s="322">
        <f>那珂川・太宰府!E22</f>
        <v>3030</v>
      </c>
      <c r="L125" s="323"/>
      <c r="M125" s="324"/>
      <c r="N125" s="322">
        <f>那珂川・太宰府!F22</f>
        <v>0</v>
      </c>
      <c r="O125" s="323"/>
      <c r="P125" s="324"/>
      <c r="Q125" s="354">
        <f t="shared" ref="Q125" si="18">N125/K125</f>
        <v>0</v>
      </c>
      <c r="R125" s="354"/>
      <c r="S125" s="354"/>
      <c r="T125" s="340"/>
      <c r="U125" s="341"/>
      <c r="V125" s="350"/>
      <c r="W125" s="340"/>
      <c r="X125" s="341"/>
      <c r="Y125" s="350"/>
      <c r="Z125" s="340"/>
      <c r="AA125" s="341"/>
      <c r="AB125" s="350"/>
      <c r="AC125" s="340"/>
      <c r="AD125" s="341"/>
      <c r="AE125" s="342"/>
    </row>
    <row r="126" spans="1:31" ht="12.75" customHeight="1">
      <c r="A126" s="315"/>
      <c r="B126" s="316"/>
      <c r="C126" s="316"/>
      <c r="D126" s="317"/>
      <c r="E126" s="336" t="s">
        <v>66</v>
      </c>
      <c r="F126" s="336"/>
      <c r="G126" s="336"/>
      <c r="H126" s="336"/>
      <c r="I126" s="336"/>
      <c r="J126" s="336"/>
      <c r="K126" s="337">
        <f>SUBTOTAL(9,K124:M125)</f>
        <v>5000</v>
      </c>
      <c r="L126" s="338"/>
      <c r="M126" s="339"/>
      <c r="N126" s="374">
        <f>SUBTOTAL(9,N124:P125)</f>
        <v>0</v>
      </c>
      <c r="O126" s="375"/>
      <c r="P126" s="376"/>
      <c r="Q126" s="370">
        <f>N126/K126</f>
        <v>0</v>
      </c>
      <c r="R126" s="370"/>
      <c r="S126" s="370"/>
      <c r="T126" s="343"/>
      <c r="U126" s="344"/>
      <c r="V126" s="345"/>
      <c r="W126" s="343"/>
      <c r="X126" s="344"/>
      <c r="Y126" s="345"/>
      <c r="Z126" s="343"/>
      <c r="AA126" s="344"/>
      <c r="AB126" s="345"/>
      <c r="AC126" s="343"/>
      <c r="AD126" s="344"/>
      <c r="AE126" s="346"/>
    </row>
    <row r="127" spans="1:31" ht="12.75" customHeight="1">
      <c r="A127" s="308" t="s">
        <v>2088</v>
      </c>
      <c r="B127" s="309"/>
      <c r="C127" s="309"/>
      <c r="D127" s="310"/>
      <c r="E127" s="318" t="s">
        <v>2092</v>
      </c>
      <c r="F127" s="310"/>
      <c r="G127" s="575" t="s">
        <v>2086</v>
      </c>
      <c r="H127" s="576"/>
      <c r="I127" s="576"/>
      <c r="J127" s="577"/>
      <c r="K127" s="351">
        <f>那珂川・太宰府!R12</f>
        <v>2130</v>
      </c>
      <c r="L127" s="352"/>
      <c r="M127" s="353"/>
      <c r="N127" s="351">
        <f>那珂川・太宰府!S12</f>
        <v>0</v>
      </c>
      <c r="O127" s="352"/>
      <c r="P127" s="353"/>
      <c r="Q127" s="409">
        <f>N127/K127</f>
        <v>0</v>
      </c>
      <c r="R127" s="409"/>
      <c r="S127" s="409"/>
      <c r="T127" s="357"/>
      <c r="U127" s="358"/>
      <c r="V127" s="368"/>
      <c r="W127" s="357"/>
      <c r="X127" s="358"/>
      <c r="Y127" s="368"/>
      <c r="Z127" s="357"/>
      <c r="AA127" s="358"/>
      <c r="AB127" s="368"/>
      <c r="AC127" s="357"/>
      <c r="AD127" s="358"/>
      <c r="AE127" s="359"/>
    </row>
    <row r="128" spans="1:31" ht="12.75" customHeight="1">
      <c r="A128" s="311"/>
      <c r="B128" s="312"/>
      <c r="C128" s="312"/>
      <c r="D128" s="313"/>
      <c r="E128" s="326" t="s">
        <v>2093</v>
      </c>
      <c r="F128" s="327"/>
      <c r="G128" s="566" t="s">
        <v>2087</v>
      </c>
      <c r="H128" s="567"/>
      <c r="I128" s="567"/>
      <c r="J128" s="568"/>
      <c r="K128" s="322">
        <f>那珂川・太宰府!R19</f>
        <v>2340</v>
      </c>
      <c r="L128" s="323"/>
      <c r="M128" s="324"/>
      <c r="N128" s="322">
        <f>那珂川・太宰府!S19</f>
        <v>0</v>
      </c>
      <c r="O128" s="323"/>
      <c r="P128" s="324"/>
      <c r="Q128" s="354">
        <f t="shared" ref="Q128" si="19">N128/K128</f>
        <v>0</v>
      </c>
      <c r="R128" s="354"/>
      <c r="S128" s="354"/>
      <c r="T128" s="340"/>
      <c r="U128" s="341"/>
      <c r="V128" s="350"/>
      <c r="W128" s="340"/>
      <c r="X128" s="341"/>
      <c r="Y128" s="350"/>
      <c r="Z128" s="340"/>
      <c r="AA128" s="341"/>
      <c r="AB128" s="350"/>
      <c r="AC128" s="340"/>
      <c r="AD128" s="341"/>
      <c r="AE128" s="342"/>
    </row>
    <row r="129" spans="1:44" ht="12.75" customHeight="1">
      <c r="A129" s="315"/>
      <c r="B129" s="316"/>
      <c r="C129" s="316"/>
      <c r="D129" s="317"/>
      <c r="E129" s="336" t="s">
        <v>66</v>
      </c>
      <c r="F129" s="336"/>
      <c r="G129" s="336"/>
      <c r="H129" s="336"/>
      <c r="I129" s="336"/>
      <c r="J129" s="336"/>
      <c r="K129" s="337">
        <f>SUBTOTAL(9,K127:M128)</f>
        <v>4470</v>
      </c>
      <c r="L129" s="338"/>
      <c r="M129" s="339"/>
      <c r="N129" s="374">
        <f>SUBTOTAL(9,N127:P128)</f>
        <v>0</v>
      </c>
      <c r="O129" s="375"/>
      <c r="P129" s="376"/>
      <c r="Q129" s="370">
        <f>N129/K129</f>
        <v>0</v>
      </c>
      <c r="R129" s="370"/>
      <c r="S129" s="370"/>
      <c r="T129" s="343"/>
      <c r="U129" s="344"/>
      <c r="V129" s="345"/>
      <c r="W129" s="343"/>
      <c r="X129" s="344"/>
      <c r="Y129" s="345"/>
      <c r="Z129" s="343"/>
      <c r="AA129" s="344"/>
      <c r="AB129" s="345"/>
      <c r="AC129" s="343"/>
      <c r="AD129" s="344"/>
      <c r="AE129" s="346"/>
    </row>
    <row r="130" spans="1:44" ht="12.75" customHeight="1">
      <c r="A130" s="14"/>
      <c r="B130" s="14"/>
      <c r="C130" s="14"/>
      <c r="D130" s="14"/>
      <c r="E130" s="15"/>
      <c r="F130" s="15"/>
      <c r="G130" s="14"/>
      <c r="H130" s="14"/>
      <c r="I130" s="14"/>
      <c r="J130" s="14"/>
      <c r="K130" s="16"/>
      <c r="L130" s="16"/>
      <c r="M130" s="16"/>
      <c r="N130" s="16"/>
      <c r="O130" s="16"/>
      <c r="P130" s="16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44" ht="12.75" customHeight="1">
      <c r="A131" s="14"/>
      <c r="B131" s="14"/>
      <c r="C131" s="14"/>
      <c r="D131" s="14"/>
      <c r="E131" s="15"/>
      <c r="F131" s="15"/>
      <c r="G131" s="14"/>
      <c r="H131" s="14"/>
      <c r="I131" s="14"/>
      <c r="J131" s="14"/>
      <c r="K131" s="16"/>
      <c r="L131" s="16"/>
      <c r="M131" s="16"/>
      <c r="N131" s="16"/>
      <c r="O131" s="16"/>
      <c r="P131" s="16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44" ht="12.75" customHeight="1">
      <c r="A132" s="14"/>
      <c r="B132" s="14"/>
      <c r="C132" s="14"/>
      <c r="D132" s="14"/>
      <c r="E132" s="15"/>
      <c r="F132" s="15"/>
      <c r="G132" s="14"/>
      <c r="H132" s="14"/>
      <c r="I132" s="14"/>
      <c r="J132" s="14"/>
      <c r="K132" s="16"/>
      <c r="L132" s="16"/>
      <c r="M132" s="16"/>
      <c r="N132" s="16"/>
      <c r="O132" s="16"/>
      <c r="P132" s="16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44" ht="12.75" customHeight="1">
      <c r="A133" s="14"/>
      <c r="B133" s="14"/>
      <c r="C133" s="14"/>
      <c r="D133" s="14"/>
      <c r="E133" s="15"/>
      <c r="F133" s="15"/>
      <c r="G133" s="14"/>
      <c r="H133" s="14"/>
      <c r="I133" s="14"/>
      <c r="J133" s="14"/>
      <c r="K133" s="16"/>
      <c r="L133" s="16"/>
      <c r="M133" s="16"/>
      <c r="N133" s="16"/>
      <c r="O133" s="16"/>
      <c r="P133" s="16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44" ht="12.75" customHeight="1">
      <c r="A134" s="582" t="s">
        <v>0</v>
      </c>
      <c r="B134" s="583"/>
      <c r="C134" s="583"/>
      <c r="D134" s="583"/>
      <c r="E134" s="583"/>
      <c r="F134" s="583"/>
      <c r="G134" s="583"/>
      <c r="H134" s="583"/>
      <c r="I134" s="583"/>
      <c r="J134" s="584"/>
      <c r="K134" s="532">
        <f>SUBTOTAL(9,K7:M129)</f>
        <v>434560</v>
      </c>
      <c r="L134" s="532"/>
      <c r="M134" s="533"/>
      <c r="N134" s="532">
        <f>SUBTOTAL(9,N7:P129)</f>
        <v>0</v>
      </c>
      <c r="O134" s="532"/>
      <c r="P134" s="533"/>
      <c r="Q134" s="551">
        <f>N134/K134</f>
        <v>0</v>
      </c>
      <c r="R134" s="551"/>
      <c r="S134" s="551"/>
      <c r="T134" s="552"/>
      <c r="U134" s="553"/>
      <c r="V134" s="555"/>
      <c r="W134" s="552"/>
      <c r="X134" s="553"/>
      <c r="Y134" s="555"/>
      <c r="Z134" s="552"/>
      <c r="AA134" s="553"/>
      <c r="AB134" s="555"/>
      <c r="AC134" s="552"/>
      <c r="AD134" s="553"/>
      <c r="AE134" s="554"/>
    </row>
    <row r="135" spans="1:44" ht="12.75" customHeight="1">
      <c r="A135" s="14"/>
      <c r="B135" s="14"/>
      <c r="C135" s="14"/>
      <c r="D135" s="14"/>
      <c r="E135" s="15"/>
      <c r="F135" s="15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44" ht="12.75" customHeight="1">
      <c r="A136" s="14"/>
      <c r="B136" s="14"/>
      <c r="C136" s="14"/>
      <c r="D136" s="14"/>
      <c r="E136" s="15"/>
      <c r="F136" s="15"/>
      <c r="G136" s="75"/>
      <c r="H136" s="75"/>
      <c r="I136" s="75"/>
      <c r="J136" s="75"/>
      <c r="K136" s="75"/>
      <c r="L136" s="75"/>
      <c r="M136" s="75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44" ht="12.75" customHeight="1">
      <c r="A137" s="590" t="s">
        <v>1</v>
      </c>
      <c r="B137" s="591"/>
      <c r="C137" s="591"/>
      <c r="D137" s="591"/>
      <c r="E137" s="591"/>
      <c r="F137" s="592"/>
      <c r="G137" s="585" t="s">
        <v>1738</v>
      </c>
      <c r="H137" s="585"/>
      <c r="I137" s="585"/>
      <c r="J137" s="585"/>
      <c r="K137" s="586"/>
      <c r="L137" s="598" t="s">
        <v>2</v>
      </c>
      <c r="M137" s="599"/>
      <c r="N137" s="541" t="s">
        <v>63</v>
      </c>
      <c r="O137" s="542"/>
      <c r="P137" s="546"/>
      <c r="Q137" s="541" t="s">
        <v>3</v>
      </c>
      <c r="R137" s="542"/>
      <c r="S137" s="542"/>
      <c r="T137" s="542"/>
      <c r="U137" s="546"/>
      <c r="V137" s="541" t="s">
        <v>2373</v>
      </c>
      <c r="W137" s="542"/>
      <c r="X137" s="542"/>
      <c r="Y137" s="542"/>
      <c r="Z137" s="542"/>
      <c r="AA137" s="547" t="s">
        <v>1750</v>
      </c>
      <c r="AB137" s="542"/>
      <c r="AC137" s="542"/>
      <c r="AD137" s="542"/>
      <c r="AE137" s="548"/>
    </row>
    <row r="138" spans="1:44" ht="12.75" customHeight="1">
      <c r="A138" s="593"/>
      <c r="B138" s="594"/>
      <c r="C138" s="594"/>
      <c r="D138" s="594"/>
      <c r="E138" s="594"/>
      <c r="F138" s="595"/>
      <c r="G138" s="549" t="s">
        <v>1748</v>
      </c>
      <c r="H138" s="549"/>
      <c r="I138" s="549"/>
      <c r="J138" s="549"/>
      <c r="K138" s="550"/>
      <c r="L138" s="600"/>
      <c r="M138" s="601"/>
      <c r="N138" s="543">
        <f>SUM(N15,N21,N27,N30)</f>
        <v>0</v>
      </c>
      <c r="O138" s="544"/>
      <c r="P138" s="545"/>
      <c r="Q138" s="540">
        <f>ROUNDDOWN(L138*N138,0)</f>
        <v>0</v>
      </c>
      <c r="R138" s="539"/>
      <c r="S138" s="539"/>
      <c r="T138" s="539"/>
      <c r="U138" s="78" t="s">
        <v>4</v>
      </c>
      <c r="V138" s="540">
        <f>ROUNDDOWN(Q138* 0.1,0)</f>
        <v>0</v>
      </c>
      <c r="W138" s="539"/>
      <c r="X138" s="539"/>
      <c r="Y138" s="539"/>
      <c r="Z138" s="79" t="s">
        <v>4</v>
      </c>
      <c r="AA138" s="538">
        <f>Q138+V138</f>
        <v>0</v>
      </c>
      <c r="AB138" s="539"/>
      <c r="AC138" s="539"/>
      <c r="AD138" s="539"/>
      <c r="AE138" s="80" t="s">
        <v>4</v>
      </c>
    </row>
    <row r="139" spans="1:44" ht="12.75" customHeight="1">
      <c r="A139" s="593"/>
      <c r="B139" s="594"/>
      <c r="C139" s="594"/>
      <c r="D139" s="594"/>
      <c r="E139" s="594"/>
      <c r="F139" s="595"/>
      <c r="G139" s="578" t="s">
        <v>1749</v>
      </c>
      <c r="H139" s="578"/>
      <c r="I139" s="578"/>
      <c r="J139" s="578"/>
      <c r="K139" s="579"/>
      <c r="L139" s="580"/>
      <c r="M139" s="581"/>
      <c r="N139" s="587">
        <f>SUM(N49,N53,N58,N69,N76,N88,N100)</f>
        <v>0</v>
      </c>
      <c r="O139" s="588"/>
      <c r="P139" s="589"/>
      <c r="Q139" s="556">
        <f>ROUNDDOWN(L139*N139,0)</f>
        <v>0</v>
      </c>
      <c r="R139" s="557"/>
      <c r="S139" s="557"/>
      <c r="T139" s="557"/>
      <c r="U139" s="76" t="s">
        <v>4</v>
      </c>
      <c r="V139" s="556">
        <f>ROUNDDOWN(Q139* 0.1,0)</f>
        <v>0</v>
      </c>
      <c r="W139" s="557"/>
      <c r="X139" s="557"/>
      <c r="Y139" s="557"/>
      <c r="Z139" s="77" t="s">
        <v>4</v>
      </c>
      <c r="AA139" s="561">
        <f>Q139+V139</f>
        <v>0</v>
      </c>
      <c r="AB139" s="557"/>
      <c r="AC139" s="557"/>
      <c r="AD139" s="557"/>
      <c r="AE139" s="81" t="s">
        <v>4</v>
      </c>
    </row>
    <row r="140" spans="1:44" ht="12.75" customHeight="1">
      <c r="A140" s="593"/>
      <c r="B140" s="594"/>
      <c r="C140" s="594"/>
      <c r="D140" s="594"/>
      <c r="E140" s="594"/>
      <c r="F140" s="594"/>
      <c r="G140" s="614" t="s">
        <v>2102</v>
      </c>
      <c r="H140" s="615"/>
      <c r="I140" s="615"/>
      <c r="J140" s="615"/>
      <c r="K140" s="616"/>
      <c r="L140" s="617"/>
      <c r="M140" s="618"/>
      <c r="N140" s="619">
        <f>SUM(N117,N123,N109,N129,N126)</f>
        <v>0</v>
      </c>
      <c r="O140" s="620"/>
      <c r="P140" s="621"/>
      <c r="Q140" s="622">
        <f>ROUNDDOWN(L140*N140,0)</f>
        <v>0</v>
      </c>
      <c r="R140" s="623"/>
      <c r="S140" s="623"/>
      <c r="T140" s="623"/>
      <c r="U140" s="159" t="s">
        <v>4</v>
      </c>
      <c r="V140" s="622">
        <f>ROUNDDOWN(Q140* 0.1,0)</f>
        <v>0</v>
      </c>
      <c r="W140" s="623"/>
      <c r="X140" s="623"/>
      <c r="Y140" s="623"/>
      <c r="Z140" s="160" t="s">
        <v>4</v>
      </c>
      <c r="AA140" s="624">
        <f>Q140+V140</f>
        <v>0</v>
      </c>
      <c r="AB140" s="623"/>
      <c r="AC140" s="623"/>
      <c r="AD140" s="623"/>
      <c r="AE140" s="161" t="s">
        <v>4</v>
      </c>
    </row>
    <row r="141" spans="1:44" ht="12.75" customHeight="1">
      <c r="A141" s="596"/>
      <c r="B141" s="597"/>
      <c r="C141" s="597"/>
      <c r="D141" s="597"/>
      <c r="E141" s="597"/>
      <c r="F141" s="597"/>
      <c r="G141" s="562" t="s">
        <v>66</v>
      </c>
      <c r="H141" s="562"/>
      <c r="I141" s="562"/>
      <c r="J141" s="562"/>
      <c r="K141" s="563"/>
      <c r="L141" s="564"/>
      <c r="M141" s="565"/>
      <c r="N141" s="602">
        <f>SUM(N138:P140)</f>
        <v>0</v>
      </c>
      <c r="O141" s="603"/>
      <c r="P141" s="604"/>
      <c r="Q141" s="558">
        <f>SUM(Q138:T139)</f>
        <v>0</v>
      </c>
      <c r="R141" s="559"/>
      <c r="S141" s="559"/>
      <c r="T141" s="559"/>
      <c r="U141" s="82" t="s">
        <v>4</v>
      </c>
      <c r="V141" s="558">
        <f>SUM(V138:Y139)</f>
        <v>0</v>
      </c>
      <c r="W141" s="559"/>
      <c r="X141" s="559"/>
      <c r="Y141" s="559"/>
      <c r="Z141" s="84" t="s">
        <v>4</v>
      </c>
      <c r="AA141" s="560">
        <f>SUM(AA138:AD139)</f>
        <v>0</v>
      </c>
      <c r="AB141" s="559"/>
      <c r="AC141" s="559"/>
      <c r="AD141" s="559"/>
      <c r="AE141" s="83" t="s">
        <v>4</v>
      </c>
    </row>
    <row r="142" spans="1:44" ht="12.75" customHeight="1"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44" ht="12.75" customHeight="1">
      <c r="AP143"/>
      <c r="AQ143"/>
      <c r="AR143"/>
    </row>
    <row r="144" spans="1:44" ht="12.75" customHeight="1">
      <c r="A144" s="14" t="s">
        <v>2374</v>
      </c>
      <c r="B144" s="17"/>
      <c r="C144" s="17"/>
      <c r="D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P144"/>
      <c r="AQ144"/>
      <c r="AR144"/>
    </row>
    <row r="145" spans="1:31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1:31" ht="12.75" customHeight="1">
      <c r="A147" s="537" t="s">
        <v>5</v>
      </c>
      <c r="B147" s="537"/>
      <c r="C147" s="537"/>
      <c r="D147" s="537"/>
      <c r="E147" s="537"/>
      <c r="F147" s="537"/>
      <c r="G147" s="537"/>
      <c r="H147" s="537"/>
      <c r="I147" s="537"/>
      <c r="J147" s="537"/>
      <c r="K147" s="537"/>
      <c r="L147" s="537"/>
      <c r="M147" s="537"/>
      <c r="N147" s="537"/>
      <c r="O147" s="537"/>
      <c r="P147" s="537"/>
      <c r="Q147" s="537"/>
      <c r="R147" s="537"/>
      <c r="S147" s="537"/>
      <c r="T147" s="537"/>
      <c r="U147" s="537"/>
      <c r="V147" s="537"/>
      <c r="W147" s="537"/>
      <c r="X147" s="537"/>
      <c r="Y147" s="537"/>
      <c r="Z147" s="537"/>
      <c r="AA147" s="537"/>
      <c r="AB147" s="537"/>
      <c r="AC147" s="537"/>
      <c r="AD147" s="537"/>
      <c r="AE147" s="537"/>
    </row>
    <row r="148" spans="1:31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1:31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1:31" ht="12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1:31" ht="12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1:31" ht="12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1:31" ht="12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1:31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</row>
    <row r="164" spans="1:31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</row>
    <row r="165" spans="1:31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</row>
    <row r="166" spans="1:31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</row>
    <row r="167" spans="1:31" ht="12.75" customHeight="1"/>
    <row r="168" spans="1:31" ht="12.75" customHeight="1"/>
    <row r="169" spans="1:31" ht="12.75" customHeight="1"/>
    <row r="170" spans="1:31" ht="12.75" customHeight="1"/>
    <row r="171" spans="1:31" ht="12.75" customHeight="1"/>
    <row r="172" spans="1:31" ht="12.75" customHeight="1"/>
    <row r="173" spans="1:31" ht="12.75" customHeight="1"/>
    <row r="174" spans="1:31" ht="12.75" customHeight="1"/>
    <row r="175" spans="1:31" ht="12.75" customHeight="1"/>
    <row r="176" spans="1:31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416" spans="1:31" ht="12">
      <c r="A416" s="20"/>
      <c r="B416" s="20"/>
      <c r="C416" s="20"/>
      <c r="D416" s="20"/>
      <c r="E416" s="21"/>
      <c r="F416" s="21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</row>
    <row r="417" spans="1:31" ht="12">
      <c r="A417" s="20"/>
      <c r="B417" s="20"/>
      <c r="C417" s="20"/>
      <c r="D417" s="20"/>
      <c r="E417" s="21"/>
      <c r="F417" s="21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</row>
    <row r="418" spans="1:31" ht="12">
      <c r="A418" s="20"/>
      <c r="B418" s="20"/>
      <c r="C418" s="20"/>
      <c r="D418" s="20"/>
      <c r="E418" s="21"/>
      <c r="F418" s="21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</row>
    <row r="419" spans="1:31" ht="12">
      <c r="A419" s="20"/>
      <c r="B419" s="20"/>
      <c r="C419" s="20"/>
      <c r="D419" s="20"/>
      <c r="E419" s="21"/>
      <c r="F419" s="21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</row>
    <row r="420" spans="1:31" ht="12">
      <c r="A420" s="20"/>
      <c r="B420" s="20"/>
      <c r="C420" s="20"/>
      <c r="D420" s="20"/>
      <c r="E420" s="21"/>
      <c r="F420" s="21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</row>
    <row r="421" spans="1:31" ht="12">
      <c r="A421" s="20"/>
      <c r="B421" s="20"/>
      <c r="C421" s="20"/>
      <c r="D421" s="20"/>
      <c r="E421" s="21"/>
      <c r="F421" s="21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</row>
    <row r="422" spans="1:31" ht="12">
      <c r="A422" s="20"/>
      <c r="B422" s="20"/>
      <c r="C422" s="20"/>
      <c r="D422" s="20"/>
      <c r="E422" s="21"/>
      <c r="F422" s="21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</row>
    <row r="423" spans="1:31" ht="12">
      <c r="A423" s="20"/>
      <c r="B423" s="20"/>
      <c r="C423" s="20"/>
      <c r="D423" s="20"/>
      <c r="E423" s="21"/>
      <c r="F423" s="21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</row>
    <row r="424" spans="1:31" ht="12">
      <c r="A424" s="20"/>
      <c r="B424" s="20"/>
      <c r="C424" s="20"/>
      <c r="D424" s="20"/>
      <c r="E424" s="21"/>
      <c r="F424" s="21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</row>
    <row r="425" spans="1:31" ht="12">
      <c r="A425" s="20"/>
      <c r="B425" s="20"/>
      <c r="C425" s="20"/>
      <c r="D425" s="20"/>
      <c r="E425" s="21"/>
      <c r="F425" s="21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</row>
    <row r="426" spans="1:31" ht="12">
      <c r="A426" s="20"/>
      <c r="B426" s="20"/>
      <c r="C426" s="20"/>
      <c r="D426" s="20"/>
      <c r="E426" s="21"/>
      <c r="F426" s="21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</row>
    <row r="427" spans="1:31" ht="12">
      <c r="A427" s="20"/>
      <c r="B427" s="20"/>
      <c r="C427" s="20"/>
      <c r="D427" s="20"/>
      <c r="E427" s="21"/>
      <c r="F427" s="21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</row>
    <row r="428" spans="1:31" ht="12">
      <c r="A428" s="20"/>
      <c r="B428" s="20"/>
      <c r="C428" s="20"/>
      <c r="D428" s="20"/>
      <c r="E428" s="21"/>
      <c r="F428" s="21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</row>
    <row r="429" spans="1:31" ht="12">
      <c r="A429" s="20"/>
      <c r="B429" s="20"/>
      <c r="C429" s="20"/>
      <c r="D429" s="20"/>
      <c r="E429" s="21"/>
      <c r="F429" s="21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</row>
    <row r="430" spans="1:31" ht="12">
      <c r="A430" s="20"/>
      <c r="B430" s="20"/>
      <c r="C430" s="20"/>
      <c r="D430" s="20"/>
      <c r="E430" s="21"/>
      <c r="F430" s="21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</row>
    <row r="431" spans="1:31" ht="12">
      <c r="A431" s="20"/>
      <c r="B431" s="20"/>
      <c r="C431" s="20"/>
      <c r="D431" s="20"/>
      <c r="E431" s="21"/>
      <c r="F431" s="21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</row>
    <row r="432" spans="1:31" ht="12">
      <c r="A432" s="20"/>
      <c r="B432" s="20"/>
      <c r="C432" s="20"/>
      <c r="D432" s="20"/>
      <c r="E432" s="21"/>
      <c r="F432" s="21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</row>
    <row r="433" spans="1:31" ht="12">
      <c r="A433" s="20"/>
      <c r="B433" s="20"/>
      <c r="C433" s="20"/>
      <c r="D433" s="20"/>
      <c r="E433" s="21"/>
      <c r="F433" s="21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</row>
    <row r="434" spans="1:31" ht="12">
      <c r="A434" s="20"/>
      <c r="B434" s="20"/>
      <c r="C434" s="20"/>
      <c r="D434" s="20"/>
      <c r="E434" s="21"/>
      <c r="F434" s="21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</row>
    <row r="435" spans="1:31" ht="12">
      <c r="A435" s="20"/>
      <c r="B435" s="20"/>
      <c r="C435" s="20"/>
      <c r="D435" s="20"/>
      <c r="E435" s="21"/>
      <c r="F435" s="21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</row>
    <row r="436" spans="1:31" ht="12">
      <c r="A436" s="20"/>
      <c r="B436" s="20"/>
      <c r="C436" s="20"/>
      <c r="D436" s="20"/>
      <c r="E436" s="21"/>
      <c r="F436" s="21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</row>
    <row r="437" spans="1:31" ht="12">
      <c r="A437" s="20"/>
      <c r="B437" s="20"/>
      <c r="C437" s="20"/>
      <c r="D437" s="20"/>
      <c r="E437" s="21"/>
      <c r="F437" s="21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</row>
    <row r="438" spans="1:31" ht="12">
      <c r="A438" s="20"/>
      <c r="B438" s="20"/>
      <c r="C438" s="20"/>
      <c r="D438" s="20"/>
      <c r="E438" s="21"/>
      <c r="F438" s="21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</row>
    <row r="439" spans="1:31" ht="12">
      <c r="A439" s="20"/>
      <c r="B439" s="20"/>
      <c r="C439" s="20"/>
      <c r="D439" s="20"/>
      <c r="E439" s="21"/>
      <c r="F439" s="21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</row>
    <row r="440" spans="1:31" ht="12">
      <c r="A440" s="20"/>
      <c r="B440" s="20"/>
      <c r="C440" s="20"/>
      <c r="D440" s="20"/>
      <c r="E440" s="21"/>
      <c r="F440" s="21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</row>
    <row r="441" spans="1:31" ht="12">
      <c r="A441" s="20"/>
      <c r="B441" s="20"/>
      <c r="C441" s="20"/>
      <c r="D441" s="20"/>
      <c r="E441" s="21"/>
      <c r="F441" s="21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</row>
    <row r="442" spans="1:31" ht="12">
      <c r="A442" s="20"/>
      <c r="B442" s="20"/>
      <c r="C442" s="20"/>
      <c r="D442" s="20"/>
      <c r="E442" s="21"/>
      <c r="F442" s="21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</row>
    <row r="443" spans="1:31" ht="12">
      <c r="A443" s="20"/>
      <c r="B443" s="20"/>
      <c r="C443" s="20"/>
      <c r="D443" s="20"/>
      <c r="E443" s="21"/>
      <c r="F443" s="21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</row>
    <row r="444" spans="1:31" ht="12">
      <c r="A444" s="20"/>
      <c r="B444" s="20"/>
      <c r="C444" s="20"/>
      <c r="D444" s="20"/>
      <c r="E444" s="21"/>
      <c r="F444" s="21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</row>
    <row r="445" spans="1:31" ht="12">
      <c r="A445" s="20"/>
      <c r="B445" s="20"/>
      <c r="C445" s="20"/>
      <c r="D445" s="20"/>
      <c r="E445" s="21"/>
      <c r="F445" s="21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</row>
    <row r="446" spans="1:31" ht="12">
      <c r="A446" s="20"/>
      <c r="B446" s="20"/>
      <c r="C446" s="20"/>
      <c r="D446" s="20"/>
      <c r="E446" s="21"/>
      <c r="F446" s="21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</row>
    <row r="447" spans="1:31" ht="12">
      <c r="A447" s="20"/>
      <c r="B447" s="20"/>
      <c r="C447" s="20"/>
      <c r="D447" s="20"/>
      <c r="E447" s="21"/>
      <c r="F447" s="21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</row>
    <row r="448" spans="1:31" ht="12">
      <c r="A448" s="20"/>
      <c r="B448" s="20"/>
      <c r="C448" s="20"/>
      <c r="D448" s="20"/>
      <c r="E448" s="21"/>
      <c r="F448" s="21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</row>
    <row r="449" spans="1:31" ht="12">
      <c r="A449" s="20"/>
      <c r="B449" s="20"/>
      <c r="C449" s="20"/>
      <c r="D449" s="20"/>
      <c r="E449" s="21"/>
      <c r="F449" s="21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</row>
    <row r="450" spans="1:31" ht="12">
      <c r="A450" s="20"/>
      <c r="B450" s="20"/>
      <c r="C450" s="20"/>
      <c r="D450" s="20"/>
      <c r="E450" s="21"/>
      <c r="F450" s="21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</row>
    <row r="451" spans="1:31" ht="12">
      <c r="A451" s="20"/>
      <c r="B451" s="20"/>
      <c r="C451" s="20"/>
      <c r="D451" s="20"/>
      <c r="E451" s="21"/>
      <c r="F451" s="21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</row>
    <row r="452" spans="1:31" ht="12">
      <c r="A452" s="20"/>
      <c r="B452" s="20"/>
      <c r="C452" s="20"/>
      <c r="D452" s="20"/>
      <c r="E452" s="21"/>
      <c r="F452" s="21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</row>
    <row r="453" spans="1:31" ht="12">
      <c r="A453" s="20"/>
      <c r="B453" s="20"/>
      <c r="C453" s="20"/>
      <c r="D453" s="20"/>
      <c r="E453" s="21"/>
      <c r="F453" s="21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</row>
    <row r="454" spans="1:31" ht="12">
      <c r="A454" s="20"/>
      <c r="B454" s="20"/>
      <c r="C454" s="20"/>
      <c r="D454" s="20"/>
      <c r="E454" s="21"/>
      <c r="F454" s="21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</row>
    <row r="455" spans="1:31" ht="12">
      <c r="A455" s="20"/>
      <c r="B455" s="20"/>
      <c r="C455" s="20"/>
      <c r="D455" s="20"/>
      <c r="E455" s="21"/>
      <c r="F455" s="21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</row>
    <row r="456" spans="1:31" ht="12">
      <c r="A456" s="20"/>
      <c r="B456" s="20"/>
      <c r="C456" s="20"/>
      <c r="D456" s="20"/>
      <c r="E456" s="21"/>
      <c r="F456" s="21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</row>
    <row r="457" spans="1:31" ht="12">
      <c r="A457" s="20"/>
      <c r="B457" s="20"/>
      <c r="C457" s="20"/>
      <c r="D457" s="20"/>
      <c r="E457" s="21"/>
      <c r="F457" s="21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</row>
    <row r="458" spans="1:31" ht="12">
      <c r="A458" s="20"/>
      <c r="B458" s="20"/>
      <c r="C458" s="20"/>
      <c r="D458" s="20"/>
      <c r="E458" s="21"/>
      <c r="F458" s="21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</row>
    <row r="459" spans="1:31" ht="12">
      <c r="A459" s="20"/>
      <c r="B459" s="20"/>
      <c r="C459" s="20"/>
      <c r="D459" s="20"/>
      <c r="E459" s="21"/>
      <c r="F459" s="21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</row>
    <row r="460" spans="1:31" ht="12">
      <c r="A460" s="20"/>
      <c r="B460" s="20"/>
      <c r="C460" s="20"/>
      <c r="D460" s="20"/>
      <c r="E460" s="21"/>
      <c r="F460" s="21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</row>
    <row r="461" spans="1:31" ht="12">
      <c r="A461" s="20"/>
      <c r="B461" s="20"/>
      <c r="C461" s="20"/>
      <c r="D461" s="20"/>
      <c r="E461" s="21"/>
      <c r="F461" s="21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</row>
    <row r="462" spans="1:31" ht="12">
      <c r="A462" s="20"/>
      <c r="B462" s="20"/>
      <c r="C462" s="20"/>
      <c r="D462" s="20"/>
      <c r="E462" s="21"/>
      <c r="F462" s="21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</row>
    <row r="463" spans="1:31" ht="12">
      <c r="A463" s="20"/>
      <c r="B463" s="20"/>
      <c r="C463" s="20"/>
      <c r="D463" s="20"/>
      <c r="E463" s="21"/>
      <c r="F463" s="21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</row>
    <row r="464" spans="1:31" ht="12">
      <c r="A464" s="20"/>
      <c r="B464" s="20"/>
      <c r="C464" s="20"/>
      <c r="D464" s="20"/>
      <c r="E464" s="21"/>
      <c r="F464" s="21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</row>
    <row r="465" spans="1:31" ht="12">
      <c r="A465" s="20"/>
      <c r="B465" s="20"/>
      <c r="C465" s="20"/>
      <c r="D465" s="20"/>
      <c r="E465" s="21"/>
      <c r="F465" s="21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</row>
    <row r="466" spans="1:31" ht="12">
      <c r="A466" s="20"/>
      <c r="B466" s="20"/>
      <c r="C466" s="20"/>
      <c r="D466" s="20"/>
      <c r="E466" s="21"/>
      <c r="F466" s="21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</row>
    <row r="467" spans="1:31" ht="12">
      <c r="A467" s="20"/>
      <c r="B467" s="20"/>
      <c r="C467" s="20"/>
      <c r="D467" s="20"/>
      <c r="E467" s="21"/>
      <c r="F467" s="21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</row>
    <row r="468" spans="1:31" ht="12">
      <c r="A468" s="20"/>
      <c r="B468" s="20"/>
      <c r="C468" s="20"/>
      <c r="D468" s="20"/>
      <c r="E468" s="21"/>
      <c r="F468" s="21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</row>
    <row r="469" spans="1:31" ht="12">
      <c r="A469" s="20"/>
      <c r="B469" s="20"/>
      <c r="C469" s="20"/>
      <c r="D469" s="20"/>
      <c r="E469" s="21"/>
      <c r="F469" s="21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</row>
    <row r="470" spans="1:31" ht="12">
      <c r="A470" s="20"/>
      <c r="B470" s="20"/>
      <c r="C470" s="20"/>
      <c r="D470" s="20"/>
      <c r="E470" s="21"/>
      <c r="F470" s="21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</row>
    <row r="471" spans="1:31" ht="12">
      <c r="A471" s="20"/>
      <c r="B471" s="20"/>
      <c r="C471" s="20"/>
      <c r="D471" s="20"/>
      <c r="E471" s="21"/>
      <c r="F471" s="21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</row>
    <row r="472" spans="1:31" ht="12">
      <c r="A472" s="20"/>
      <c r="B472" s="20"/>
      <c r="C472" s="20"/>
      <c r="D472" s="20"/>
      <c r="E472" s="21"/>
      <c r="F472" s="21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</row>
    <row r="473" spans="1:31" ht="12">
      <c r="A473" s="20"/>
      <c r="B473" s="20"/>
      <c r="C473" s="20"/>
      <c r="D473" s="20"/>
      <c r="E473" s="21"/>
      <c r="F473" s="21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</row>
    <row r="474" spans="1:31" ht="12">
      <c r="A474" s="20"/>
      <c r="B474" s="20"/>
      <c r="C474" s="20"/>
      <c r="D474" s="20"/>
      <c r="E474" s="21"/>
      <c r="F474" s="21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</row>
    <row r="475" spans="1:31" ht="12">
      <c r="A475" s="20"/>
      <c r="B475" s="20"/>
      <c r="C475" s="20"/>
      <c r="D475" s="20"/>
      <c r="E475" s="21"/>
      <c r="F475" s="21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</row>
    <row r="476" spans="1:31" ht="12">
      <c r="A476" s="20"/>
      <c r="B476" s="20"/>
      <c r="C476" s="20"/>
      <c r="D476" s="20"/>
      <c r="E476" s="21"/>
      <c r="F476" s="21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</row>
    <row r="477" spans="1:31" ht="12">
      <c r="A477" s="20"/>
      <c r="B477" s="20"/>
      <c r="C477" s="20"/>
      <c r="D477" s="20"/>
      <c r="E477" s="21"/>
      <c r="F477" s="21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</row>
    <row r="478" spans="1:31" ht="12">
      <c r="A478" s="20"/>
      <c r="B478" s="20"/>
      <c r="C478" s="20"/>
      <c r="D478" s="20"/>
      <c r="E478" s="21"/>
      <c r="F478" s="21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</row>
    <row r="479" spans="1:31" ht="12">
      <c r="A479" s="20"/>
      <c r="B479" s="20"/>
      <c r="C479" s="20"/>
      <c r="D479" s="20"/>
      <c r="E479" s="21"/>
      <c r="F479" s="21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</row>
    <row r="480" spans="1:31" ht="12">
      <c r="A480" s="20"/>
      <c r="B480" s="20"/>
      <c r="C480" s="20"/>
      <c r="D480" s="20"/>
      <c r="E480" s="21"/>
      <c r="F480" s="21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</row>
    <row r="481" spans="1:31" ht="12">
      <c r="A481" s="20"/>
      <c r="B481" s="20"/>
      <c r="C481" s="20"/>
      <c r="D481" s="20"/>
      <c r="E481" s="21"/>
      <c r="F481" s="21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</row>
    <row r="482" spans="1:31" ht="12">
      <c r="A482" s="20"/>
      <c r="B482" s="20"/>
      <c r="C482" s="20"/>
      <c r="D482" s="20"/>
      <c r="E482" s="21"/>
      <c r="F482" s="21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</row>
    <row r="483" spans="1:31" ht="12">
      <c r="A483" s="20"/>
      <c r="B483" s="20"/>
      <c r="C483" s="20"/>
      <c r="D483" s="20"/>
      <c r="E483" s="21"/>
      <c r="F483" s="21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</row>
    <row r="484" spans="1:31" ht="12">
      <c r="A484" s="20"/>
      <c r="B484" s="20"/>
      <c r="C484" s="20"/>
      <c r="D484" s="20"/>
      <c r="E484" s="21"/>
      <c r="F484" s="21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</row>
    <row r="485" spans="1:31" ht="12">
      <c r="A485" s="20"/>
      <c r="B485" s="20"/>
      <c r="C485" s="20"/>
      <c r="D485" s="20"/>
      <c r="E485" s="21"/>
      <c r="F485" s="21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</row>
    <row r="486" spans="1:31" ht="12">
      <c r="A486" s="20"/>
      <c r="B486" s="20"/>
      <c r="C486" s="20"/>
      <c r="D486" s="20"/>
      <c r="E486" s="21"/>
      <c r="F486" s="21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</row>
    <row r="487" spans="1:31" ht="12">
      <c r="A487" s="20"/>
      <c r="B487" s="20"/>
      <c r="C487" s="20"/>
      <c r="D487" s="20"/>
      <c r="E487" s="21"/>
      <c r="F487" s="21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</row>
    <row r="488" spans="1:31" ht="12">
      <c r="A488" s="20"/>
      <c r="B488" s="20"/>
      <c r="C488" s="20"/>
      <c r="D488" s="20"/>
      <c r="E488" s="21"/>
      <c r="F488" s="21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</row>
    <row r="489" spans="1:31" ht="12">
      <c r="A489" s="20"/>
      <c r="B489" s="20"/>
      <c r="C489" s="20"/>
      <c r="D489" s="20"/>
      <c r="E489" s="21"/>
      <c r="F489" s="21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</row>
    <row r="490" spans="1:31" ht="12">
      <c r="A490" s="20"/>
      <c r="B490" s="20"/>
      <c r="C490" s="20"/>
      <c r="D490" s="20"/>
      <c r="E490" s="21"/>
      <c r="F490" s="21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</row>
    <row r="491" spans="1:31" ht="12">
      <c r="A491" s="20"/>
      <c r="B491" s="20"/>
      <c r="C491" s="20"/>
      <c r="D491" s="20"/>
      <c r="E491" s="21"/>
      <c r="F491" s="21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</row>
    <row r="492" spans="1:31" ht="12">
      <c r="A492" s="20"/>
      <c r="B492" s="20"/>
      <c r="C492" s="20"/>
      <c r="D492" s="20"/>
      <c r="E492" s="21"/>
      <c r="F492" s="21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</row>
    <row r="493" spans="1:31" ht="12">
      <c r="A493" s="20"/>
      <c r="B493" s="20"/>
      <c r="C493" s="20"/>
      <c r="D493" s="20"/>
      <c r="E493" s="21"/>
      <c r="F493" s="21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</row>
    <row r="494" spans="1:31" ht="12">
      <c r="A494" s="20"/>
      <c r="B494" s="20"/>
      <c r="C494" s="20"/>
      <c r="D494" s="20"/>
      <c r="E494" s="21"/>
      <c r="F494" s="21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</row>
    <row r="495" spans="1:31" ht="12">
      <c r="A495" s="20"/>
      <c r="B495" s="20"/>
      <c r="C495" s="20"/>
      <c r="D495" s="20"/>
      <c r="E495" s="21"/>
      <c r="F495" s="21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</row>
    <row r="496" spans="1:31" ht="12">
      <c r="A496" s="20"/>
      <c r="B496" s="20"/>
      <c r="C496" s="20"/>
      <c r="D496" s="20"/>
      <c r="E496" s="21"/>
      <c r="F496" s="21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</row>
    <row r="497" spans="1:31" ht="12">
      <c r="A497" s="20"/>
      <c r="B497" s="20"/>
      <c r="C497" s="20"/>
      <c r="D497" s="20"/>
      <c r="E497" s="21"/>
      <c r="F497" s="21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</row>
    <row r="498" spans="1:31" ht="12">
      <c r="A498" s="20"/>
      <c r="B498" s="20"/>
      <c r="C498" s="20"/>
      <c r="D498" s="20"/>
      <c r="E498" s="21"/>
      <c r="F498" s="21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</row>
    <row r="499" spans="1:31" ht="12">
      <c r="A499" s="20"/>
      <c r="B499" s="20"/>
      <c r="C499" s="20"/>
      <c r="D499" s="20"/>
      <c r="E499" s="21"/>
      <c r="F499" s="21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</row>
    <row r="500" spans="1:31" ht="12">
      <c r="A500" s="20"/>
      <c r="B500" s="20"/>
      <c r="C500" s="20"/>
      <c r="D500" s="20"/>
      <c r="E500" s="21"/>
      <c r="F500" s="21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</row>
    <row r="501" spans="1:31" ht="12">
      <c r="A501" s="20"/>
      <c r="B501" s="20"/>
      <c r="C501" s="20"/>
      <c r="D501" s="20"/>
      <c r="E501" s="21"/>
      <c r="F501" s="21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</row>
    <row r="502" spans="1:31" ht="12">
      <c r="A502" s="20"/>
      <c r="B502" s="20"/>
      <c r="C502" s="20"/>
      <c r="D502" s="20"/>
      <c r="E502" s="21"/>
      <c r="F502" s="21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</row>
    <row r="503" spans="1:31" ht="12">
      <c r="A503" s="20"/>
      <c r="B503" s="20"/>
      <c r="C503" s="20"/>
      <c r="D503" s="20"/>
      <c r="E503" s="21"/>
      <c r="F503" s="21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</row>
    <row r="504" spans="1:31" ht="12">
      <c r="A504" s="20"/>
      <c r="B504" s="20"/>
      <c r="C504" s="20"/>
      <c r="D504" s="20"/>
      <c r="E504" s="21"/>
      <c r="F504" s="21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</row>
    <row r="505" spans="1:31" ht="12">
      <c r="A505" s="20"/>
      <c r="B505" s="20"/>
      <c r="C505" s="20"/>
      <c r="D505" s="20"/>
      <c r="E505" s="21"/>
      <c r="F505" s="21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</row>
    <row r="506" spans="1:31" ht="12">
      <c r="A506" s="20"/>
      <c r="B506" s="20"/>
      <c r="C506" s="20"/>
      <c r="D506" s="20"/>
      <c r="E506" s="21"/>
      <c r="F506" s="21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</row>
    <row r="507" spans="1:31" ht="12">
      <c r="A507" s="20"/>
      <c r="B507" s="20"/>
      <c r="C507" s="20"/>
      <c r="D507" s="20"/>
      <c r="E507" s="21"/>
      <c r="F507" s="21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</row>
    <row r="508" spans="1:31" ht="12">
      <c r="A508" s="20"/>
      <c r="B508" s="20"/>
      <c r="C508" s="20"/>
      <c r="D508" s="20"/>
      <c r="E508" s="21"/>
      <c r="F508" s="21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</row>
    <row r="509" spans="1:31" ht="12">
      <c r="A509" s="20"/>
      <c r="B509" s="20"/>
      <c r="C509" s="20"/>
      <c r="D509" s="20"/>
      <c r="E509" s="21"/>
      <c r="F509" s="21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</row>
    <row r="510" spans="1:31" ht="12">
      <c r="A510" s="20"/>
      <c r="B510" s="20"/>
      <c r="C510" s="20"/>
      <c r="D510" s="20"/>
      <c r="E510" s="21"/>
      <c r="F510" s="21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</row>
    <row r="511" spans="1:31" ht="12">
      <c r="A511" s="20"/>
      <c r="B511" s="20"/>
      <c r="C511" s="20"/>
      <c r="D511" s="20"/>
      <c r="E511" s="21"/>
      <c r="F511" s="21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</row>
    <row r="512" spans="1:31" ht="12">
      <c r="A512" s="20"/>
      <c r="B512" s="20"/>
      <c r="C512" s="20"/>
      <c r="D512" s="20"/>
      <c r="E512" s="21"/>
      <c r="F512" s="21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</row>
    <row r="513" spans="1:31" ht="12">
      <c r="A513" s="20"/>
      <c r="B513" s="20"/>
      <c r="C513" s="20"/>
      <c r="D513" s="20"/>
      <c r="E513" s="21"/>
      <c r="F513" s="21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</row>
    <row r="514" spans="1:31" ht="12">
      <c r="A514" s="20"/>
      <c r="B514" s="20"/>
      <c r="C514" s="20"/>
      <c r="D514" s="20"/>
      <c r="E514" s="21"/>
      <c r="F514" s="21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</row>
    <row r="515" spans="1:31" ht="12">
      <c r="A515" s="20"/>
      <c r="B515" s="20"/>
      <c r="C515" s="20"/>
      <c r="D515" s="20"/>
      <c r="E515" s="21"/>
      <c r="F515" s="21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</row>
    <row r="516" spans="1:31" ht="12">
      <c r="A516" s="20"/>
      <c r="B516" s="20"/>
      <c r="C516" s="20"/>
      <c r="D516" s="20"/>
      <c r="E516" s="21"/>
      <c r="F516" s="21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</row>
    <row r="517" spans="1:31" ht="12">
      <c r="A517" s="20"/>
      <c r="B517" s="20"/>
      <c r="C517" s="20"/>
      <c r="D517" s="20"/>
      <c r="E517" s="21"/>
      <c r="F517" s="21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</row>
    <row r="518" spans="1:31" ht="12">
      <c r="A518" s="20"/>
      <c r="B518" s="20"/>
      <c r="C518" s="20"/>
      <c r="D518" s="20"/>
      <c r="E518" s="21"/>
      <c r="F518" s="21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</row>
    <row r="519" spans="1:31" ht="12">
      <c r="A519" s="20"/>
      <c r="B519" s="20"/>
      <c r="C519" s="20"/>
      <c r="D519" s="20"/>
      <c r="E519" s="21"/>
      <c r="F519" s="21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</row>
    <row r="520" spans="1:31" ht="12">
      <c r="A520" s="20"/>
      <c r="B520" s="20"/>
      <c r="C520" s="20"/>
      <c r="D520" s="20"/>
      <c r="E520" s="21"/>
      <c r="F520" s="21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</row>
    <row r="521" spans="1:31" ht="12">
      <c r="A521" s="20"/>
      <c r="B521" s="20"/>
      <c r="C521" s="20"/>
      <c r="D521" s="20"/>
      <c r="E521" s="21"/>
      <c r="F521" s="21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</row>
    <row r="522" spans="1:31" ht="12">
      <c r="A522" s="20"/>
      <c r="B522" s="20"/>
      <c r="C522" s="20"/>
      <c r="D522" s="20"/>
      <c r="E522" s="21"/>
      <c r="F522" s="21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</row>
    <row r="523" spans="1:31" ht="12">
      <c r="A523" s="20"/>
      <c r="B523" s="20"/>
      <c r="C523" s="20"/>
      <c r="D523" s="20"/>
      <c r="E523" s="21"/>
      <c r="F523" s="21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</row>
    <row r="524" spans="1:31" ht="12">
      <c r="A524" s="20"/>
      <c r="B524" s="20"/>
      <c r="C524" s="20"/>
      <c r="D524" s="20"/>
      <c r="E524" s="21"/>
      <c r="F524" s="21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</row>
    <row r="525" spans="1:31" ht="12">
      <c r="A525" s="20"/>
      <c r="B525" s="20"/>
      <c r="C525" s="20"/>
      <c r="D525" s="20"/>
      <c r="E525" s="21"/>
      <c r="F525" s="21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</row>
    <row r="526" spans="1:31" ht="12">
      <c r="A526" s="20"/>
      <c r="B526" s="20"/>
      <c r="C526" s="20"/>
      <c r="D526" s="20"/>
      <c r="E526" s="21"/>
      <c r="F526" s="21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</row>
    <row r="527" spans="1:31" ht="12">
      <c r="A527" s="20"/>
      <c r="B527" s="20"/>
      <c r="C527" s="20"/>
      <c r="D527" s="20"/>
      <c r="E527" s="21"/>
      <c r="F527" s="21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</row>
    <row r="528" spans="1:31" ht="12">
      <c r="A528" s="20"/>
      <c r="B528" s="20"/>
      <c r="C528" s="20"/>
      <c r="D528" s="20"/>
      <c r="E528" s="21"/>
      <c r="F528" s="21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</row>
    <row r="529" spans="1:31" ht="12">
      <c r="A529" s="20"/>
      <c r="B529" s="20"/>
      <c r="C529" s="20"/>
      <c r="D529" s="20"/>
      <c r="E529" s="21"/>
      <c r="F529" s="21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</row>
    <row r="530" spans="1:31" ht="12">
      <c r="A530" s="20"/>
      <c r="B530" s="20"/>
      <c r="C530" s="20"/>
      <c r="D530" s="20"/>
      <c r="E530" s="21"/>
      <c r="F530" s="21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</row>
    <row r="531" spans="1:31" ht="12">
      <c r="A531" s="20"/>
      <c r="B531" s="20"/>
      <c r="C531" s="20"/>
      <c r="D531" s="20"/>
      <c r="E531" s="21"/>
      <c r="F531" s="21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</row>
    <row r="532" spans="1:31" ht="12">
      <c r="A532" s="20"/>
      <c r="B532" s="20"/>
      <c r="C532" s="20"/>
      <c r="D532" s="20"/>
      <c r="E532" s="21"/>
      <c r="F532" s="21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</row>
    <row r="533" spans="1:31" ht="12">
      <c r="A533" s="20"/>
      <c r="B533" s="20"/>
      <c r="C533" s="20"/>
      <c r="D533" s="20"/>
      <c r="E533" s="21"/>
      <c r="F533" s="21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</row>
    <row r="534" spans="1:31" ht="12">
      <c r="A534" s="20"/>
      <c r="B534" s="20"/>
      <c r="C534" s="20"/>
      <c r="D534" s="20"/>
      <c r="E534" s="21"/>
      <c r="F534" s="21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</row>
    <row r="535" spans="1:31" ht="12">
      <c r="A535" s="20"/>
      <c r="B535" s="20"/>
      <c r="C535" s="20"/>
      <c r="D535" s="20"/>
      <c r="E535" s="21"/>
      <c r="F535" s="21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</row>
    <row r="536" spans="1:31" ht="12">
      <c r="A536" s="20"/>
      <c r="B536" s="20"/>
      <c r="C536" s="20"/>
      <c r="D536" s="20"/>
      <c r="E536" s="21"/>
      <c r="F536" s="21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</row>
    <row r="537" spans="1:31" ht="12">
      <c r="A537" s="20"/>
      <c r="B537" s="20"/>
      <c r="C537" s="20"/>
      <c r="D537" s="20"/>
      <c r="E537" s="21"/>
      <c r="F537" s="21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</row>
    <row r="538" spans="1:31" ht="12">
      <c r="A538" s="20"/>
      <c r="B538" s="20"/>
      <c r="C538" s="20"/>
      <c r="D538" s="20"/>
      <c r="E538" s="21"/>
      <c r="F538" s="21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</row>
    <row r="539" spans="1:31" ht="12">
      <c r="A539" s="20"/>
      <c r="B539" s="20"/>
      <c r="C539" s="20"/>
      <c r="D539" s="20"/>
      <c r="E539" s="21"/>
      <c r="F539" s="21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</row>
    <row r="540" spans="1:31" ht="12">
      <c r="A540" s="20"/>
      <c r="B540" s="20"/>
      <c r="C540" s="20"/>
      <c r="D540" s="20"/>
      <c r="E540" s="21"/>
      <c r="F540" s="21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</row>
    <row r="541" spans="1:31" ht="12">
      <c r="A541" s="20"/>
      <c r="B541" s="20"/>
      <c r="C541" s="20"/>
      <c r="D541" s="20"/>
      <c r="E541" s="21"/>
      <c r="F541" s="21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</row>
    <row r="542" spans="1:31" ht="12">
      <c r="A542" s="20"/>
      <c r="B542" s="20"/>
      <c r="C542" s="20"/>
      <c r="D542" s="20"/>
      <c r="E542" s="21"/>
      <c r="F542" s="21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</row>
    <row r="543" spans="1:31" ht="12">
      <c r="A543" s="20"/>
      <c r="B543" s="20"/>
      <c r="C543" s="20"/>
      <c r="D543" s="20"/>
      <c r="E543" s="21"/>
      <c r="F543" s="21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</row>
    <row r="544" spans="1:31" ht="12">
      <c r="A544" s="20"/>
      <c r="B544" s="20"/>
      <c r="C544" s="20"/>
      <c r="D544" s="20"/>
      <c r="E544" s="21"/>
      <c r="F544" s="21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</row>
    <row r="545" spans="1:31" ht="12">
      <c r="A545" s="20"/>
      <c r="B545" s="20"/>
      <c r="C545" s="20"/>
      <c r="D545" s="20"/>
      <c r="E545" s="21"/>
      <c r="F545" s="21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</row>
    <row r="546" spans="1:31" ht="12">
      <c r="A546" s="20"/>
      <c r="B546" s="20"/>
      <c r="C546" s="20"/>
      <c r="D546" s="20"/>
      <c r="E546" s="21"/>
      <c r="F546" s="21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</row>
    <row r="547" spans="1:31" ht="12">
      <c r="A547" s="20"/>
      <c r="B547" s="20"/>
      <c r="C547" s="20"/>
      <c r="D547" s="20"/>
      <c r="E547" s="21"/>
      <c r="F547" s="21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</row>
    <row r="548" spans="1:31" ht="12">
      <c r="A548" s="20"/>
      <c r="B548" s="20"/>
      <c r="C548" s="20"/>
      <c r="D548" s="20"/>
      <c r="E548" s="21"/>
      <c r="F548" s="21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</row>
    <row r="549" spans="1:31" ht="12">
      <c r="A549" s="20"/>
      <c r="B549" s="20"/>
      <c r="C549" s="20"/>
      <c r="D549" s="20"/>
      <c r="E549" s="21"/>
      <c r="F549" s="21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</row>
    <row r="550" spans="1:31" ht="12">
      <c r="A550" s="20"/>
      <c r="B550" s="20"/>
      <c r="C550" s="20"/>
      <c r="D550" s="20"/>
      <c r="E550" s="21"/>
      <c r="F550" s="21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</row>
    <row r="551" spans="1:31" ht="12">
      <c r="A551" s="20"/>
      <c r="B551" s="20"/>
      <c r="C551" s="20"/>
      <c r="D551" s="20"/>
      <c r="E551" s="21"/>
      <c r="F551" s="21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</row>
    <row r="552" spans="1:31" ht="12">
      <c r="A552" s="20"/>
      <c r="B552" s="20"/>
      <c r="C552" s="20"/>
      <c r="D552" s="20"/>
      <c r="E552" s="21"/>
      <c r="F552" s="21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</row>
    <row r="553" spans="1:31" ht="12">
      <c r="A553" s="20"/>
      <c r="B553" s="20"/>
      <c r="C553" s="20"/>
      <c r="D553" s="20"/>
      <c r="E553" s="21"/>
      <c r="F553" s="21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</row>
    <row r="554" spans="1:31" ht="12">
      <c r="A554" s="20"/>
      <c r="B554" s="20"/>
      <c r="C554" s="20"/>
      <c r="D554" s="20"/>
      <c r="E554" s="21"/>
      <c r="F554" s="21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</row>
    <row r="555" spans="1:31" ht="12">
      <c r="A555" s="20"/>
      <c r="B555" s="20"/>
      <c r="C555" s="20"/>
      <c r="D555" s="20"/>
      <c r="E555" s="21"/>
      <c r="F555" s="21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</row>
    <row r="556" spans="1:31" ht="12">
      <c r="A556" s="20"/>
      <c r="B556" s="20"/>
      <c r="C556" s="20"/>
      <c r="D556" s="20"/>
      <c r="E556" s="21"/>
      <c r="F556" s="21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</row>
    <row r="557" spans="1:31" ht="12">
      <c r="A557" s="20"/>
      <c r="B557" s="20"/>
      <c r="C557" s="20"/>
      <c r="D557" s="20"/>
      <c r="E557" s="21"/>
      <c r="F557" s="21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</row>
    <row r="558" spans="1:31" ht="12">
      <c r="A558" s="20"/>
      <c r="B558" s="20"/>
      <c r="C558" s="20"/>
      <c r="D558" s="20"/>
      <c r="E558" s="21"/>
      <c r="F558" s="21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</row>
    <row r="559" spans="1:31" ht="12">
      <c r="A559" s="20"/>
      <c r="B559" s="20"/>
      <c r="C559" s="20"/>
      <c r="D559" s="20"/>
      <c r="E559" s="21"/>
      <c r="F559" s="21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</row>
    <row r="560" spans="1:31" ht="12">
      <c r="A560" s="20"/>
      <c r="B560" s="20"/>
      <c r="C560" s="20"/>
      <c r="D560" s="20"/>
      <c r="E560" s="21"/>
      <c r="F560" s="21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</row>
    <row r="561" spans="1:31" ht="12">
      <c r="A561" s="20"/>
      <c r="B561" s="20"/>
      <c r="C561" s="20"/>
      <c r="D561" s="20"/>
      <c r="E561" s="21"/>
      <c r="F561" s="21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</row>
    <row r="562" spans="1:31" ht="12">
      <c r="A562" s="20"/>
      <c r="B562" s="20"/>
      <c r="C562" s="20"/>
      <c r="D562" s="20"/>
      <c r="E562" s="21"/>
      <c r="F562" s="21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</row>
  </sheetData>
  <mergeCells count="1173">
    <mergeCell ref="E112:F112"/>
    <mergeCell ref="G112:J112"/>
    <mergeCell ref="K112:M112"/>
    <mergeCell ref="E115:F115"/>
    <mergeCell ref="G115:J115"/>
    <mergeCell ref="K115:M115"/>
    <mergeCell ref="N115:P115"/>
    <mergeCell ref="Q115:S115"/>
    <mergeCell ref="T115:V115"/>
    <mergeCell ref="E109:J109"/>
    <mergeCell ref="K109:M109"/>
    <mergeCell ref="N109:P109"/>
    <mergeCell ref="Q109:S109"/>
    <mergeCell ref="T109:V109"/>
    <mergeCell ref="W109:Y109"/>
    <mergeCell ref="Z109:AB109"/>
    <mergeCell ref="AC109:AE109"/>
    <mergeCell ref="E122:F122"/>
    <mergeCell ref="G122:J122"/>
    <mergeCell ref="K122:M122"/>
    <mergeCell ref="N122:P122"/>
    <mergeCell ref="Q122:S122"/>
    <mergeCell ref="T122:V122"/>
    <mergeCell ref="W122:Y122"/>
    <mergeCell ref="Z122:AB122"/>
    <mergeCell ref="AC122:AE122"/>
    <mergeCell ref="W104:Y104"/>
    <mergeCell ref="Z104:AB104"/>
    <mergeCell ref="X2:AE2"/>
    <mergeCell ref="G140:K140"/>
    <mergeCell ref="L140:M140"/>
    <mergeCell ref="N140:P140"/>
    <mergeCell ref="Q140:T140"/>
    <mergeCell ref="V140:Y140"/>
    <mergeCell ref="AA140:AD140"/>
    <mergeCell ref="E129:J129"/>
    <mergeCell ref="K129:M129"/>
    <mergeCell ref="N129:P129"/>
    <mergeCell ref="Q129:S129"/>
    <mergeCell ref="T129:V129"/>
    <mergeCell ref="W129:Y129"/>
    <mergeCell ref="Z129:AB129"/>
    <mergeCell ref="AC129:AE129"/>
    <mergeCell ref="AC104:AE104"/>
    <mergeCell ref="E105:F105"/>
    <mergeCell ref="G105:J105"/>
    <mergeCell ref="K105:M105"/>
    <mergeCell ref="N105:P105"/>
    <mergeCell ref="Q105:S105"/>
    <mergeCell ref="A124:D126"/>
    <mergeCell ref="E124:F124"/>
    <mergeCell ref="G124:J124"/>
    <mergeCell ref="K124:M124"/>
    <mergeCell ref="N124:P124"/>
    <mergeCell ref="Q124:S124"/>
    <mergeCell ref="T124:V124"/>
    <mergeCell ref="W124:Y124"/>
    <mergeCell ref="Z124:AB124"/>
    <mergeCell ref="AC124:AE124"/>
    <mergeCell ref="E125:F125"/>
    <mergeCell ref="G125:J125"/>
    <mergeCell ref="K125:M125"/>
    <mergeCell ref="N125:P125"/>
    <mergeCell ref="Q125:S125"/>
    <mergeCell ref="T125:V125"/>
    <mergeCell ref="W125:Y125"/>
    <mergeCell ref="Z125:AB125"/>
    <mergeCell ref="AC125:AE125"/>
    <mergeCell ref="E126:J126"/>
    <mergeCell ref="K126:M126"/>
    <mergeCell ref="N126:P126"/>
    <mergeCell ref="Q126:S126"/>
    <mergeCell ref="T126:V126"/>
    <mergeCell ref="W126:Y126"/>
    <mergeCell ref="Z126:AB126"/>
    <mergeCell ref="AC126:AE126"/>
    <mergeCell ref="A127:D129"/>
    <mergeCell ref="E127:F127"/>
    <mergeCell ref="G127:J127"/>
    <mergeCell ref="K127:M127"/>
    <mergeCell ref="N127:P127"/>
    <mergeCell ref="Q127:S127"/>
    <mergeCell ref="T127:V127"/>
    <mergeCell ref="W127:Y127"/>
    <mergeCell ref="Z127:AB127"/>
    <mergeCell ref="AC127:AE127"/>
    <mergeCell ref="E128:F128"/>
    <mergeCell ref="G128:J128"/>
    <mergeCell ref="K128:M128"/>
    <mergeCell ref="N128:P128"/>
    <mergeCell ref="Q128:S128"/>
    <mergeCell ref="T128:V128"/>
    <mergeCell ref="W128:Y128"/>
    <mergeCell ref="Z128:AB128"/>
    <mergeCell ref="AC128:AE128"/>
    <mergeCell ref="E106:F106"/>
    <mergeCell ref="G106:J106"/>
    <mergeCell ref="K106:M106"/>
    <mergeCell ref="N106:P106"/>
    <mergeCell ref="Q106:S106"/>
    <mergeCell ref="T106:V106"/>
    <mergeCell ref="W106:Y106"/>
    <mergeCell ref="Z106:AB106"/>
    <mergeCell ref="AC106:AE106"/>
    <mergeCell ref="E107:F107"/>
    <mergeCell ref="G107:J107"/>
    <mergeCell ref="K107:M107"/>
    <mergeCell ref="N107:P107"/>
    <mergeCell ref="Q107:S107"/>
    <mergeCell ref="T107:V107"/>
    <mergeCell ref="W107:Y107"/>
    <mergeCell ref="Z107:AB107"/>
    <mergeCell ref="AC107:AE107"/>
    <mergeCell ref="E108:F108"/>
    <mergeCell ref="G108:J108"/>
    <mergeCell ref="K108:M108"/>
    <mergeCell ref="N108:P108"/>
    <mergeCell ref="Q108:S108"/>
    <mergeCell ref="T108:V108"/>
    <mergeCell ref="Z108:AB108"/>
    <mergeCell ref="AC108:AE108"/>
    <mergeCell ref="A101:D109"/>
    <mergeCell ref="E101:F101"/>
    <mergeCell ref="G101:J101"/>
    <mergeCell ref="K101:M101"/>
    <mergeCell ref="N101:P101"/>
    <mergeCell ref="Q101:S101"/>
    <mergeCell ref="T101:V101"/>
    <mergeCell ref="W101:Y101"/>
    <mergeCell ref="Z101:AB101"/>
    <mergeCell ref="AC101:AE101"/>
    <mergeCell ref="E102:F102"/>
    <mergeCell ref="G102:J102"/>
    <mergeCell ref="K102:M102"/>
    <mergeCell ref="N102:P102"/>
    <mergeCell ref="Q102:S102"/>
    <mergeCell ref="T102:V102"/>
    <mergeCell ref="W102:Y102"/>
    <mergeCell ref="Z102:AB102"/>
    <mergeCell ref="AC102:AE102"/>
    <mergeCell ref="E103:F103"/>
    <mergeCell ref="G103:J103"/>
    <mergeCell ref="K103:M103"/>
    <mergeCell ref="N103:P103"/>
    <mergeCell ref="Q103:S103"/>
    <mergeCell ref="T103:V103"/>
    <mergeCell ref="W103:Y103"/>
    <mergeCell ref="Z103:AB103"/>
    <mergeCell ref="AC103:AE103"/>
    <mergeCell ref="E104:F104"/>
    <mergeCell ref="G104:J104"/>
    <mergeCell ref="K104:M104"/>
    <mergeCell ref="N104:P104"/>
    <mergeCell ref="E123:J123"/>
    <mergeCell ref="K123:M123"/>
    <mergeCell ref="N123:P123"/>
    <mergeCell ref="Q123:S123"/>
    <mergeCell ref="T123:V123"/>
    <mergeCell ref="W123:Y123"/>
    <mergeCell ref="Z123:AB123"/>
    <mergeCell ref="AC123:AE123"/>
    <mergeCell ref="A118:D123"/>
    <mergeCell ref="E118:F118"/>
    <mergeCell ref="G118:J118"/>
    <mergeCell ref="K118:M118"/>
    <mergeCell ref="N118:P118"/>
    <mergeCell ref="Q118:S118"/>
    <mergeCell ref="T118:V118"/>
    <mergeCell ref="W118:Y118"/>
    <mergeCell ref="Z118:AB118"/>
    <mergeCell ref="AC118:AE118"/>
    <mergeCell ref="E119:F119"/>
    <mergeCell ref="G119:J119"/>
    <mergeCell ref="K119:M119"/>
    <mergeCell ref="N119:P119"/>
    <mergeCell ref="Q119:S119"/>
    <mergeCell ref="T119:V119"/>
    <mergeCell ref="W119:Y119"/>
    <mergeCell ref="Z119:AB119"/>
    <mergeCell ref="AC119:AE119"/>
    <mergeCell ref="E120:F120"/>
    <mergeCell ref="G120:J120"/>
    <mergeCell ref="K120:M120"/>
    <mergeCell ref="N120:P120"/>
    <mergeCell ref="Q120:S120"/>
    <mergeCell ref="Q114:S114"/>
    <mergeCell ref="N114:P114"/>
    <mergeCell ref="T120:V120"/>
    <mergeCell ref="W120:Y120"/>
    <mergeCell ref="Z120:AB120"/>
    <mergeCell ref="AC120:AE120"/>
    <mergeCell ref="E121:F121"/>
    <mergeCell ref="G121:J121"/>
    <mergeCell ref="K121:M121"/>
    <mergeCell ref="N121:P121"/>
    <mergeCell ref="E117:J117"/>
    <mergeCell ref="K117:M117"/>
    <mergeCell ref="N117:P117"/>
    <mergeCell ref="Q117:S117"/>
    <mergeCell ref="T117:V117"/>
    <mergeCell ref="W117:Y117"/>
    <mergeCell ref="Z117:AB117"/>
    <mergeCell ref="AC117:AE117"/>
    <mergeCell ref="AC121:AE121"/>
    <mergeCell ref="W115:Y115"/>
    <mergeCell ref="Z115:AB115"/>
    <mergeCell ref="AC115:AE115"/>
    <mergeCell ref="E116:F116"/>
    <mergeCell ref="G116:J116"/>
    <mergeCell ref="Q116:S116"/>
    <mergeCell ref="T116:V116"/>
    <mergeCell ref="W116:Y116"/>
    <mergeCell ref="Z116:AB116"/>
    <mergeCell ref="AC116:AE116"/>
    <mergeCell ref="T114:V114"/>
    <mergeCell ref="E110:F110"/>
    <mergeCell ref="G110:J110"/>
    <mergeCell ref="K110:M110"/>
    <mergeCell ref="N110:P110"/>
    <mergeCell ref="Q110:S110"/>
    <mergeCell ref="T110:V110"/>
    <mergeCell ref="W110:Y110"/>
    <mergeCell ref="Z110:AB110"/>
    <mergeCell ref="AC110:AE110"/>
    <mergeCell ref="E111:F111"/>
    <mergeCell ref="G111:J111"/>
    <mergeCell ref="K111:M111"/>
    <mergeCell ref="N111:P111"/>
    <mergeCell ref="Q111:S111"/>
    <mergeCell ref="T111:V111"/>
    <mergeCell ref="W111:Y111"/>
    <mergeCell ref="Z111:AB111"/>
    <mergeCell ref="AC111:AE111"/>
    <mergeCell ref="AC112:AE112"/>
    <mergeCell ref="AC113:AE113"/>
    <mergeCell ref="Q113:S113"/>
    <mergeCell ref="T113:V113"/>
    <mergeCell ref="W113:Y113"/>
    <mergeCell ref="W114:Y114"/>
    <mergeCell ref="Z114:AB114"/>
    <mergeCell ref="AC114:AE114"/>
    <mergeCell ref="G137:K137"/>
    <mergeCell ref="N139:P139"/>
    <mergeCell ref="Q139:T139"/>
    <mergeCell ref="A137:F141"/>
    <mergeCell ref="L137:M137"/>
    <mergeCell ref="L138:M138"/>
    <mergeCell ref="N141:P141"/>
    <mergeCell ref="G92:J92"/>
    <mergeCell ref="G93:J93"/>
    <mergeCell ref="E95:F95"/>
    <mergeCell ref="E96:F96"/>
    <mergeCell ref="E97:F97"/>
    <mergeCell ref="E98:F98"/>
    <mergeCell ref="N95:P95"/>
    <mergeCell ref="Q95:S95"/>
    <mergeCell ref="T95:V95"/>
    <mergeCell ref="A89:D100"/>
    <mergeCell ref="N112:P112"/>
    <mergeCell ref="Q112:S112"/>
    <mergeCell ref="T112:V112"/>
    <mergeCell ref="E113:F113"/>
    <mergeCell ref="G113:J113"/>
    <mergeCell ref="K113:M113"/>
    <mergeCell ref="N113:P113"/>
    <mergeCell ref="E99:F99"/>
    <mergeCell ref="G99:J99"/>
    <mergeCell ref="G94:J94"/>
    <mergeCell ref="K93:M93"/>
    <mergeCell ref="K94:M94"/>
    <mergeCell ref="E94:F94"/>
    <mergeCell ref="K116:M116"/>
    <mergeCell ref="N116:P116"/>
    <mergeCell ref="AC80:AE80"/>
    <mergeCell ref="W82:Y82"/>
    <mergeCell ref="Z82:AB82"/>
    <mergeCell ref="AC82:AE82"/>
    <mergeCell ref="T83:V83"/>
    <mergeCell ref="W83:Y83"/>
    <mergeCell ref="Z83:AB83"/>
    <mergeCell ref="AC83:AE83"/>
    <mergeCell ref="W84:Y84"/>
    <mergeCell ref="Z84:AB84"/>
    <mergeCell ref="AC84:AE84"/>
    <mergeCell ref="T84:V84"/>
    <mergeCell ref="T85:V85"/>
    <mergeCell ref="W85:Y85"/>
    <mergeCell ref="G139:K139"/>
    <mergeCell ref="L139:M139"/>
    <mergeCell ref="K96:M96"/>
    <mergeCell ref="K97:M97"/>
    <mergeCell ref="G95:J95"/>
    <mergeCell ref="G96:J96"/>
    <mergeCell ref="G97:J97"/>
    <mergeCell ref="N91:P91"/>
    <mergeCell ref="Q91:S91"/>
    <mergeCell ref="T91:V91"/>
    <mergeCell ref="W91:Y91"/>
    <mergeCell ref="Z91:AB91"/>
    <mergeCell ref="N90:P90"/>
    <mergeCell ref="Q90:S90"/>
    <mergeCell ref="T90:V90"/>
    <mergeCell ref="W90:Y90"/>
    <mergeCell ref="G98:J98"/>
    <mergeCell ref="A134:J134"/>
    <mergeCell ref="T97:V97"/>
    <mergeCell ref="T94:V94"/>
    <mergeCell ref="T77:V77"/>
    <mergeCell ref="Q77:S77"/>
    <mergeCell ref="E79:F79"/>
    <mergeCell ref="E80:F80"/>
    <mergeCell ref="E81:F81"/>
    <mergeCell ref="E82:F82"/>
    <mergeCell ref="E83:F83"/>
    <mergeCell ref="E87:F87"/>
    <mergeCell ref="G87:J87"/>
    <mergeCell ref="G75:J75"/>
    <mergeCell ref="E93:F93"/>
    <mergeCell ref="G89:J89"/>
    <mergeCell ref="E90:F90"/>
    <mergeCell ref="G90:J90"/>
    <mergeCell ref="E89:F89"/>
    <mergeCell ref="E91:F91"/>
    <mergeCell ref="E92:F92"/>
    <mergeCell ref="G91:J91"/>
    <mergeCell ref="E84:F84"/>
    <mergeCell ref="G77:J77"/>
    <mergeCell ref="T80:V80"/>
    <mergeCell ref="N92:P92"/>
    <mergeCell ref="Q92:S92"/>
    <mergeCell ref="T92:V92"/>
    <mergeCell ref="T93:V93"/>
    <mergeCell ref="T88:V88"/>
    <mergeCell ref="N93:P93"/>
    <mergeCell ref="K82:M82"/>
    <mergeCell ref="K83:M83"/>
    <mergeCell ref="K84:M84"/>
    <mergeCell ref="G74:J74"/>
    <mergeCell ref="E72:F72"/>
    <mergeCell ref="E73:F73"/>
    <mergeCell ref="E74:F74"/>
    <mergeCell ref="G71:J71"/>
    <mergeCell ref="G83:J83"/>
    <mergeCell ref="G84:J84"/>
    <mergeCell ref="G85:J85"/>
    <mergeCell ref="G86:J86"/>
    <mergeCell ref="Z78:AB78"/>
    <mergeCell ref="Q82:S82"/>
    <mergeCell ref="W76:Y76"/>
    <mergeCell ref="Q83:S83"/>
    <mergeCell ref="Q86:S86"/>
    <mergeCell ref="T86:V86"/>
    <mergeCell ref="E77:F77"/>
    <mergeCell ref="E78:F78"/>
    <mergeCell ref="G78:J78"/>
    <mergeCell ref="G79:J79"/>
    <mergeCell ref="G80:J80"/>
    <mergeCell ref="G81:J81"/>
    <mergeCell ref="G82:J82"/>
    <mergeCell ref="E75:F75"/>
    <mergeCell ref="Q78:S78"/>
    <mergeCell ref="T78:V78"/>
    <mergeCell ref="K85:M85"/>
    <mergeCell ref="N81:P81"/>
    <mergeCell ref="W80:Y80"/>
    <mergeCell ref="Z80:AB80"/>
    <mergeCell ref="N82:P82"/>
    <mergeCell ref="Q84:S84"/>
    <mergeCell ref="K79:M79"/>
    <mergeCell ref="W94:Y94"/>
    <mergeCell ref="Z94:AB94"/>
    <mergeCell ref="AC91:AE91"/>
    <mergeCell ref="AC92:AE92"/>
    <mergeCell ref="Q96:S96"/>
    <mergeCell ref="T96:V96"/>
    <mergeCell ref="Q100:S100"/>
    <mergeCell ref="W100:Y100"/>
    <mergeCell ref="T98:V98"/>
    <mergeCell ref="AC99:AE99"/>
    <mergeCell ref="W99:Y99"/>
    <mergeCell ref="W92:Y92"/>
    <mergeCell ref="Z92:AB92"/>
    <mergeCell ref="W112:Y112"/>
    <mergeCell ref="Z112:AB112"/>
    <mergeCell ref="W93:Y93"/>
    <mergeCell ref="Z93:AB93"/>
    <mergeCell ref="Q94:S94"/>
    <mergeCell ref="Z98:AB98"/>
    <mergeCell ref="T99:V99"/>
    <mergeCell ref="W95:Y95"/>
    <mergeCell ref="T105:V105"/>
    <mergeCell ref="W105:Y105"/>
    <mergeCell ref="Z105:AB105"/>
    <mergeCell ref="AC105:AE105"/>
    <mergeCell ref="W108:Y108"/>
    <mergeCell ref="Q98:S98"/>
    <mergeCell ref="AC93:AE93"/>
    <mergeCell ref="W97:Y97"/>
    <mergeCell ref="T104:V104"/>
    <mergeCell ref="Z99:AB99"/>
    <mergeCell ref="Q97:S97"/>
    <mergeCell ref="K98:M98"/>
    <mergeCell ref="A147:AE147"/>
    <mergeCell ref="AA138:AD138"/>
    <mergeCell ref="Q138:T138"/>
    <mergeCell ref="V138:Y138"/>
    <mergeCell ref="V137:Z137"/>
    <mergeCell ref="N138:P138"/>
    <mergeCell ref="N137:P137"/>
    <mergeCell ref="AA137:AE137"/>
    <mergeCell ref="Q137:U137"/>
    <mergeCell ref="G138:K138"/>
    <mergeCell ref="AC100:AE100"/>
    <mergeCell ref="T100:V100"/>
    <mergeCell ref="K100:M100"/>
    <mergeCell ref="Q134:S134"/>
    <mergeCell ref="AC134:AE134"/>
    <mergeCell ref="Z134:AB134"/>
    <mergeCell ref="W134:Y134"/>
    <mergeCell ref="T134:V134"/>
    <mergeCell ref="Z100:AB100"/>
    <mergeCell ref="V139:Y139"/>
    <mergeCell ref="V141:Y141"/>
    <mergeCell ref="AA141:AD141"/>
    <mergeCell ref="AA139:AD139"/>
    <mergeCell ref="E100:J100"/>
    <mergeCell ref="G141:K141"/>
    <mergeCell ref="L141:M141"/>
    <mergeCell ref="Q141:T141"/>
    <mergeCell ref="E114:F114"/>
    <mergeCell ref="G114:J114"/>
    <mergeCell ref="K114:M114"/>
    <mergeCell ref="A110:D117"/>
    <mergeCell ref="Z70:AB70"/>
    <mergeCell ref="W86:Y86"/>
    <mergeCell ref="AC76:AE76"/>
    <mergeCell ref="Z76:AB76"/>
    <mergeCell ref="Z77:AB77"/>
    <mergeCell ref="N98:P98"/>
    <mergeCell ref="K99:M99"/>
    <mergeCell ref="K134:M134"/>
    <mergeCell ref="N100:P100"/>
    <mergeCell ref="N134:P134"/>
    <mergeCell ref="N99:P99"/>
    <mergeCell ref="K89:M89"/>
    <mergeCell ref="N96:P96"/>
    <mergeCell ref="T81:V81"/>
    <mergeCell ref="T79:V79"/>
    <mergeCell ref="Q99:S99"/>
    <mergeCell ref="Z79:AB79"/>
    <mergeCell ref="T89:V89"/>
    <mergeCell ref="T87:V87"/>
    <mergeCell ref="N94:P94"/>
    <mergeCell ref="K95:M95"/>
    <mergeCell ref="N97:P97"/>
    <mergeCell ref="K90:M90"/>
    <mergeCell ref="K91:M91"/>
    <mergeCell ref="K92:M92"/>
    <mergeCell ref="T82:V82"/>
    <mergeCell ref="Z113:AB113"/>
    <mergeCell ref="Q121:S121"/>
    <mergeCell ref="T121:V121"/>
    <mergeCell ref="W121:Y121"/>
    <mergeCell ref="Z121:AB121"/>
    <mergeCell ref="Q104:S104"/>
    <mergeCell ref="AC89:AE89"/>
    <mergeCell ref="W98:Y98"/>
    <mergeCell ref="AC87:AE87"/>
    <mergeCell ref="AC94:AE94"/>
    <mergeCell ref="AC78:AE78"/>
    <mergeCell ref="W81:Y81"/>
    <mergeCell ref="Z81:AB81"/>
    <mergeCell ref="W77:Y77"/>
    <mergeCell ref="AC98:AE98"/>
    <mergeCell ref="Z95:AB95"/>
    <mergeCell ref="AC95:AE95"/>
    <mergeCell ref="W96:Y96"/>
    <mergeCell ref="Z96:AB96"/>
    <mergeCell ref="W89:Y89"/>
    <mergeCell ref="Z86:AB86"/>
    <mergeCell ref="AC86:AE86"/>
    <mergeCell ref="Z90:AB90"/>
    <mergeCell ref="AC90:AE90"/>
    <mergeCell ref="W87:Y87"/>
    <mergeCell ref="W79:Y79"/>
    <mergeCell ref="AC77:AE77"/>
    <mergeCell ref="Z85:AB85"/>
    <mergeCell ref="AC85:AE85"/>
    <mergeCell ref="AC81:AE81"/>
    <mergeCell ref="Z97:AB97"/>
    <mergeCell ref="AC97:AE97"/>
    <mergeCell ref="Z89:AB89"/>
    <mergeCell ref="Z87:AB87"/>
    <mergeCell ref="W88:Y88"/>
    <mergeCell ref="AC88:AE88"/>
    <mergeCell ref="AC96:AE96"/>
    <mergeCell ref="AC79:AE79"/>
    <mergeCell ref="K80:M80"/>
    <mergeCell ref="K81:M81"/>
    <mergeCell ref="Q85:S85"/>
    <mergeCell ref="Q81:S81"/>
    <mergeCell ref="Q79:S79"/>
    <mergeCell ref="Q80:S80"/>
    <mergeCell ref="K86:M86"/>
    <mergeCell ref="N86:P86"/>
    <mergeCell ref="N89:P89"/>
    <mergeCell ref="Q93:S93"/>
    <mergeCell ref="Q87:S87"/>
    <mergeCell ref="N80:P80"/>
    <mergeCell ref="N85:P85"/>
    <mergeCell ref="Q89:S89"/>
    <mergeCell ref="W73:Y73"/>
    <mergeCell ref="T63:V63"/>
    <mergeCell ref="W63:Y63"/>
    <mergeCell ref="W78:Y78"/>
    <mergeCell ref="Q76:S76"/>
    <mergeCell ref="Q75:S75"/>
    <mergeCell ref="T76:V76"/>
    <mergeCell ref="Q58:S58"/>
    <mergeCell ref="Q41:S41"/>
    <mergeCell ref="Q49:S49"/>
    <mergeCell ref="Q53:S53"/>
    <mergeCell ref="Q51:S51"/>
    <mergeCell ref="T44:V44"/>
    <mergeCell ref="T43:V43"/>
    <mergeCell ref="T46:V46"/>
    <mergeCell ref="Q44:S44"/>
    <mergeCell ref="Q65:S65"/>
    <mergeCell ref="T65:V65"/>
    <mergeCell ref="W65:Y65"/>
    <mergeCell ref="Q46:S46"/>
    <mergeCell ref="Q70:S70"/>
    <mergeCell ref="W70:Y70"/>
    <mergeCell ref="T59:V59"/>
    <mergeCell ref="T42:V42"/>
    <mergeCell ref="T41:V41"/>
    <mergeCell ref="W41:Y41"/>
    <mergeCell ref="Q50:S50"/>
    <mergeCell ref="T50:V50"/>
    <mergeCell ref="W57:Y57"/>
    <mergeCell ref="Q54:S54"/>
    <mergeCell ref="Q55:S55"/>
    <mergeCell ref="Q57:S57"/>
    <mergeCell ref="T64:V64"/>
    <mergeCell ref="T58:V58"/>
    <mergeCell ref="T67:V67"/>
    <mergeCell ref="W45:Y45"/>
    <mergeCell ref="T47:V47"/>
    <mergeCell ref="Q52:S52"/>
    <mergeCell ref="T57:V57"/>
    <mergeCell ref="Z51:AB51"/>
    <mergeCell ref="AC54:AE54"/>
    <mergeCell ref="AC56:AE56"/>
    <mergeCell ref="AC55:AE55"/>
    <mergeCell ref="W56:Y56"/>
    <mergeCell ref="W58:Y58"/>
    <mergeCell ref="AC57:AE57"/>
    <mergeCell ref="AC58:AE58"/>
    <mergeCell ref="Z32:AB32"/>
    <mergeCell ref="T56:V56"/>
    <mergeCell ref="T55:V55"/>
    <mergeCell ref="T54:V54"/>
    <mergeCell ref="T49:V49"/>
    <mergeCell ref="Z49:AB49"/>
    <mergeCell ref="W52:Y52"/>
    <mergeCell ref="AC67:AE67"/>
    <mergeCell ref="AC66:AE66"/>
    <mergeCell ref="AC63:AE63"/>
    <mergeCell ref="Z63:AB63"/>
    <mergeCell ref="Z59:AB59"/>
    <mergeCell ref="W53:Y53"/>
    <mergeCell ref="W51:Y51"/>
    <mergeCell ref="W67:Y67"/>
    <mergeCell ref="Z67:AB67"/>
    <mergeCell ref="W66:Y66"/>
    <mergeCell ref="Z66:AB66"/>
    <mergeCell ref="AC65:AE65"/>
    <mergeCell ref="AC64:AE64"/>
    <mergeCell ref="Z60:AB60"/>
    <mergeCell ref="AC60:AE60"/>
    <mergeCell ref="W32:Y32"/>
    <mergeCell ref="AC46:AE46"/>
    <mergeCell ref="AC75:AE75"/>
    <mergeCell ref="Z57:AB57"/>
    <mergeCell ref="W54:Y54"/>
    <mergeCell ref="W55:Y55"/>
    <mergeCell ref="Z56:AB56"/>
    <mergeCell ref="Z55:AB55"/>
    <mergeCell ref="AC28:AE28"/>
    <mergeCell ref="AC29:AE29"/>
    <mergeCell ref="AC30:AE30"/>
    <mergeCell ref="Z30:AB30"/>
    <mergeCell ref="AC49:AE49"/>
    <mergeCell ref="Z31:AB31"/>
    <mergeCell ref="AC43:AE43"/>
    <mergeCell ref="AC44:AE44"/>
    <mergeCell ref="AC45:AE45"/>
    <mergeCell ref="AC31:AE31"/>
    <mergeCell ref="AC38:AE38"/>
    <mergeCell ref="Z43:AB43"/>
    <mergeCell ref="Z28:AB28"/>
    <mergeCell ref="Z29:AB29"/>
    <mergeCell ref="AC48:AE48"/>
    <mergeCell ref="Z44:AB44"/>
    <mergeCell ref="W44:Y44"/>
    <mergeCell ref="W46:Y46"/>
    <mergeCell ref="W43:Y43"/>
    <mergeCell ref="Z45:AB45"/>
    <mergeCell ref="Z46:AB46"/>
    <mergeCell ref="W49:Y49"/>
    <mergeCell ref="W60:Y60"/>
    <mergeCell ref="Z61:AB61"/>
    <mergeCell ref="W29:Y29"/>
    <mergeCell ref="W28:Y28"/>
    <mergeCell ref="Q22:S22"/>
    <mergeCell ref="Z11:AB11"/>
    <mergeCell ref="Q16:S16"/>
    <mergeCell ref="Q17:S17"/>
    <mergeCell ref="Q12:S12"/>
    <mergeCell ref="T11:V11"/>
    <mergeCell ref="T14:V14"/>
    <mergeCell ref="T15:V15"/>
    <mergeCell ref="T12:V12"/>
    <mergeCell ref="W14:Y14"/>
    <mergeCell ref="W12:Y12"/>
    <mergeCell ref="Z12:AB12"/>
    <mergeCell ref="Z13:AB13"/>
    <mergeCell ref="K29:M29"/>
    <mergeCell ref="N14:P14"/>
    <mergeCell ref="Z14:AB14"/>
    <mergeCell ref="Q14:S14"/>
    <mergeCell ref="W20:Y20"/>
    <mergeCell ref="T21:V21"/>
    <mergeCell ref="T24:V24"/>
    <mergeCell ref="W24:Y24"/>
    <mergeCell ref="Q21:S21"/>
    <mergeCell ref="T20:V20"/>
    <mergeCell ref="T17:V17"/>
    <mergeCell ref="Z17:AB17"/>
    <mergeCell ref="W18:Y18"/>
    <mergeCell ref="W19:Y19"/>
    <mergeCell ref="Q27:S27"/>
    <mergeCell ref="W27:Y27"/>
    <mergeCell ref="T22:V22"/>
    <mergeCell ref="AC47:AE47"/>
    <mergeCell ref="Z18:AB18"/>
    <mergeCell ref="Z19:AB19"/>
    <mergeCell ref="AC16:AE16"/>
    <mergeCell ref="AC15:AE15"/>
    <mergeCell ref="T19:V19"/>
    <mergeCell ref="T16:V16"/>
    <mergeCell ref="W17:Y17"/>
    <mergeCell ref="AC19:AE19"/>
    <mergeCell ref="T18:V18"/>
    <mergeCell ref="W16:Y16"/>
    <mergeCell ref="AC18:AE18"/>
    <mergeCell ref="AC17:AE17"/>
    <mergeCell ref="Z20:AB20"/>
    <mergeCell ref="T28:V28"/>
    <mergeCell ref="T23:V23"/>
    <mergeCell ref="W31:Y31"/>
    <mergeCell ref="Z38:AB38"/>
    <mergeCell ref="T32:V32"/>
    <mergeCell ref="W15:Y15"/>
    <mergeCell ref="Z15:AB15"/>
    <mergeCell ref="Z16:AB16"/>
    <mergeCell ref="AC21:AE21"/>
    <mergeCell ref="Z21:AB21"/>
    <mergeCell ref="W21:Y21"/>
    <mergeCell ref="Z24:AB24"/>
    <mergeCell ref="Z22:AB22"/>
    <mergeCell ref="W23:Y23"/>
    <mergeCell ref="Z39:AB39"/>
    <mergeCell ref="AC22:AE22"/>
    <mergeCell ref="W22:Y22"/>
    <mergeCell ref="E40:F40"/>
    <mergeCell ref="E39:F39"/>
    <mergeCell ref="E17:F17"/>
    <mergeCell ref="G17:J17"/>
    <mergeCell ref="E31:F31"/>
    <mergeCell ref="E29:F29"/>
    <mergeCell ref="G28:J28"/>
    <mergeCell ref="E36:F36"/>
    <mergeCell ref="G36:J36"/>
    <mergeCell ref="E33:F33"/>
    <mergeCell ref="G39:J39"/>
    <mergeCell ref="A5:D6"/>
    <mergeCell ref="G12:J12"/>
    <mergeCell ref="E11:F11"/>
    <mergeCell ref="G7:J7"/>
    <mergeCell ref="G8:J8"/>
    <mergeCell ref="E12:F12"/>
    <mergeCell ref="E5:J6"/>
    <mergeCell ref="E9:F9"/>
    <mergeCell ref="A7:D15"/>
    <mergeCell ref="E22:F22"/>
    <mergeCell ref="G25:J25"/>
    <mergeCell ref="G19:J19"/>
    <mergeCell ref="E18:F18"/>
    <mergeCell ref="G16:J16"/>
    <mergeCell ref="E35:F35"/>
    <mergeCell ref="E8:F8"/>
    <mergeCell ref="E7:F7"/>
    <mergeCell ref="G10:J10"/>
    <mergeCell ref="G9:J9"/>
    <mergeCell ref="E14:F14"/>
    <mergeCell ref="G14:J14"/>
    <mergeCell ref="E37:F37"/>
    <mergeCell ref="N9:P9"/>
    <mergeCell ref="N12:P12"/>
    <mergeCell ref="N15:P15"/>
    <mergeCell ref="K36:M36"/>
    <mergeCell ref="N36:P36"/>
    <mergeCell ref="N18:P18"/>
    <mergeCell ref="K17:M17"/>
    <mergeCell ref="N10:P10"/>
    <mergeCell ref="N8:P8"/>
    <mergeCell ref="N32:P32"/>
    <mergeCell ref="N17:P17"/>
    <mergeCell ref="N21:P21"/>
    <mergeCell ref="N26:P26"/>
    <mergeCell ref="N23:P23"/>
    <mergeCell ref="N25:P25"/>
    <mergeCell ref="K26:M26"/>
    <mergeCell ref="N22:P22"/>
    <mergeCell ref="E27:J27"/>
    <mergeCell ref="E32:F32"/>
    <mergeCell ref="K30:M30"/>
    <mergeCell ref="K9:M9"/>
    <mergeCell ref="K8:M8"/>
    <mergeCell ref="K35:M35"/>
    <mergeCell ref="E46:F46"/>
    <mergeCell ref="E20:F20"/>
    <mergeCell ref="E21:J21"/>
    <mergeCell ref="E44:F44"/>
    <mergeCell ref="G32:J32"/>
    <mergeCell ref="G26:J26"/>
    <mergeCell ref="G44:J44"/>
    <mergeCell ref="E43:F43"/>
    <mergeCell ref="G35:J35"/>
    <mergeCell ref="E15:J15"/>
    <mergeCell ref="E19:F19"/>
    <mergeCell ref="G18:J18"/>
    <mergeCell ref="K19:M19"/>
    <mergeCell ref="E30:J30"/>
    <mergeCell ref="G29:J29"/>
    <mergeCell ref="G31:J31"/>
    <mergeCell ref="E28:F28"/>
    <mergeCell ref="E24:F24"/>
    <mergeCell ref="G38:J38"/>
    <mergeCell ref="G37:J37"/>
    <mergeCell ref="K23:M23"/>
    <mergeCell ref="K18:M18"/>
    <mergeCell ref="K20:M20"/>
    <mergeCell ref="G34:J34"/>
    <mergeCell ref="G20:J20"/>
    <mergeCell ref="E16:F16"/>
    <mergeCell ref="E25:F25"/>
    <mergeCell ref="K27:M27"/>
    <mergeCell ref="G33:J33"/>
    <mergeCell ref="K21:M21"/>
    <mergeCell ref="K25:M25"/>
    <mergeCell ref="K24:M24"/>
    <mergeCell ref="A22:D27"/>
    <mergeCell ref="A16:D21"/>
    <mergeCell ref="N24:P24"/>
    <mergeCell ref="V4:W4"/>
    <mergeCell ref="Y4:Z4"/>
    <mergeCell ref="E23:F23"/>
    <mergeCell ref="G24:J24"/>
    <mergeCell ref="G22:J22"/>
    <mergeCell ref="G23:J23"/>
    <mergeCell ref="N19:P19"/>
    <mergeCell ref="N28:P28"/>
    <mergeCell ref="N20:P20"/>
    <mergeCell ref="K22:M22"/>
    <mergeCell ref="N30:P30"/>
    <mergeCell ref="N16:P16"/>
    <mergeCell ref="K16:M16"/>
    <mergeCell ref="Q15:S15"/>
    <mergeCell ref="K14:M14"/>
    <mergeCell ref="K15:M15"/>
    <mergeCell ref="E10:F10"/>
    <mergeCell ref="G11:J11"/>
    <mergeCell ref="E13:F13"/>
    <mergeCell ref="G13:J13"/>
    <mergeCell ref="Q24:S24"/>
    <mergeCell ref="W30:Y30"/>
    <mergeCell ref="Z25:AB25"/>
    <mergeCell ref="Q23:S23"/>
    <mergeCell ref="W13:Y13"/>
    <mergeCell ref="W11:Y11"/>
    <mergeCell ref="Q7:S7"/>
    <mergeCell ref="Z9:AB9"/>
    <mergeCell ref="T7:V7"/>
    <mergeCell ref="A1:C1"/>
    <mergeCell ref="A2:C2"/>
    <mergeCell ref="A3:C3"/>
    <mergeCell ref="D1:AB1"/>
    <mergeCell ref="D3:U3"/>
    <mergeCell ref="D2:E2"/>
    <mergeCell ref="R2:S2"/>
    <mergeCell ref="L2:O2"/>
    <mergeCell ref="F2:I2"/>
    <mergeCell ref="Q19:S19"/>
    <mergeCell ref="Q20:S20"/>
    <mergeCell ref="Q18:S18"/>
    <mergeCell ref="AC12:AE12"/>
    <mergeCell ref="AC11:AE11"/>
    <mergeCell ref="AC10:AE10"/>
    <mergeCell ref="Z10:AB10"/>
    <mergeCell ref="W10:Y10"/>
    <mergeCell ref="Z7:AB7"/>
    <mergeCell ref="T13:V13"/>
    <mergeCell ref="AC9:AE9"/>
    <mergeCell ref="W9:Y9"/>
    <mergeCell ref="AC7:AE7"/>
    <mergeCell ref="AC6:AE6"/>
    <mergeCell ref="T6:V6"/>
    <mergeCell ref="AC14:AE14"/>
    <mergeCell ref="AC20:AE20"/>
    <mergeCell ref="A28:D30"/>
    <mergeCell ref="AC1:AE1"/>
    <mergeCell ref="V2:W2"/>
    <mergeCell ref="V3:W3"/>
    <mergeCell ref="X3:AD3"/>
    <mergeCell ref="K11:M11"/>
    <mergeCell ref="N11:P11"/>
    <mergeCell ref="N13:P13"/>
    <mergeCell ref="K12:M12"/>
    <mergeCell ref="K13:M13"/>
    <mergeCell ref="W7:Y7"/>
    <mergeCell ref="T10:V10"/>
    <mergeCell ref="K10:M10"/>
    <mergeCell ref="Q9:S9"/>
    <mergeCell ref="T9:V9"/>
    <mergeCell ref="K5:M6"/>
    <mergeCell ref="K7:M7"/>
    <mergeCell ref="Q10:S10"/>
    <mergeCell ref="Q11:S11"/>
    <mergeCell ref="N7:P7"/>
    <mergeCell ref="N5:P6"/>
    <mergeCell ref="Q13:S13"/>
    <mergeCell ref="AC13:AE13"/>
    <mergeCell ref="AC8:AE8"/>
    <mergeCell ref="Z6:AB6"/>
    <mergeCell ref="Q5:S6"/>
    <mergeCell ref="Q8:S8"/>
    <mergeCell ref="T8:V8"/>
    <mergeCell ref="T5:AE5"/>
    <mergeCell ref="W6:Y6"/>
    <mergeCell ref="Z8:AB8"/>
    <mergeCell ref="W8:Y8"/>
    <mergeCell ref="K43:M43"/>
    <mergeCell ref="K28:M28"/>
    <mergeCell ref="N29:P29"/>
    <mergeCell ref="N31:P31"/>
    <mergeCell ref="AC36:AE36"/>
    <mergeCell ref="N38:P38"/>
    <mergeCell ref="AC37:AE37"/>
    <mergeCell ref="K38:M38"/>
    <mergeCell ref="N37:P37"/>
    <mergeCell ref="K41:M41"/>
    <mergeCell ref="Z42:AB42"/>
    <mergeCell ref="T34:V34"/>
    <mergeCell ref="Q37:S37"/>
    <mergeCell ref="T37:V37"/>
    <mergeCell ref="W37:Y37"/>
    <mergeCell ref="W39:Y39"/>
    <mergeCell ref="Q30:S30"/>
    <mergeCell ref="Q29:S29"/>
    <mergeCell ref="T38:V38"/>
    <mergeCell ref="W38:Y38"/>
    <mergeCell ref="Z41:AB41"/>
    <mergeCell ref="Z34:AB34"/>
    <mergeCell ref="T33:V33"/>
    <mergeCell ref="W33:Y33"/>
    <mergeCell ref="Z33:AB33"/>
    <mergeCell ref="Q35:S35"/>
    <mergeCell ref="T35:V35"/>
    <mergeCell ref="N40:P40"/>
    <mergeCell ref="K37:M37"/>
    <mergeCell ref="K33:M33"/>
    <mergeCell ref="N33:P33"/>
    <mergeCell ref="K34:M34"/>
    <mergeCell ref="Q43:S43"/>
    <mergeCell ref="Q32:S32"/>
    <mergeCell ref="Q42:S42"/>
    <mergeCell ref="Q34:S34"/>
    <mergeCell ref="T45:V45"/>
    <mergeCell ref="AC25:AE25"/>
    <mergeCell ref="Z23:AB23"/>
    <mergeCell ref="Z26:AB26"/>
    <mergeCell ref="Q25:S25"/>
    <mergeCell ref="T25:V25"/>
    <mergeCell ref="T26:V26"/>
    <mergeCell ref="Q26:S26"/>
    <mergeCell ref="W26:Y26"/>
    <mergeCell ref="W25:Y25"/>
    <mergeCell ref="AC41:AE41"/>
    <mergeCell ref="N43:P43"/>
    <mergeCell ref="N45:P45"/>
    <mergeCell ref="N34:P34"/>
    <mergeCell ref="T36:V36"/>
    <mergeCell ref="W36:Y36"/>
    <mergeCell ref="Z36:AB36"/>
    <mergeCell ref="Z37:AB37"/>
    <mergeCell ref="T31:V31"/>
    <mergeCell ref="W34:Y34"/>
    <mergeCell ref="Q28:S28"/>
    <mergeCell ref="AC23:AE23"/>
    <mergeCell ref="AC24:AE24"/>
    <mergeCell ref="Q38:S38"/>
    <mergeCell ref="T29:V29"/>
    <mergeCell ref="T30:V30"/>
    <mergeCell ref="T39:V39"/>
    <mergeCell ref="Q36:S36"/>
    <mergeCell ref="E38:F38"/>
    <mergeCell ref="E26:F26"/>
    <mergeCell ref="Z27:AB27"/>
    <mergeCell ref="T27:V27"/>
    <mergeCell ref="AC26:AE26"/>
    <mergeCell ref="W42:Y42"/>
    <mergeCell ref="W35:Y35"/>
    <mergeCell ref="Z35:AB35"/>
    <mergeCell ref="K47:M47"/>
    <mergeCell ref="N47:P47"/>
    <mergeCell ref="Q47:S47"/>
    <mergeCell ref="K45:M45"/>
    <mergeCell ref="K32:M32"/>
    <mergeCell ref="N27:P27"/>
    <mergeCell ref="Z47:AB47"/>
    <mergeCell ref="AC27:AE27"/>
    <mergeCell ref="AC40:AE40"/>
    <mergeCell ref="AC39:AE39"/>
    <mergeCell ref="AC32:AE32"/>
    <mergeCell ref="AC42:AE42"/>
    <mergeCell ref="Q40:S40"/>
    <mergeCell ref="T40:V40"/>
    <mergeCell ref="W40:Y40"/>
    <mergeCell ref="Q39:S39"/>
    <mergeCell ref="Z40:AB40"/>
    <mergeCell ref="N35:P35"/>
    <mergeCell ref="Q31:S31"/>
    <mergeCell ref="Q33:S33"/>
    <mergeCell ref="K31:M31"/>
    <mergeCell ref="AC33:AE33"/>
    <mergeCell ref="AC34:AE34"/>
    <mergeCell ref="AC35:AE35"/>
    <mergeCell ref="G51:J51"/>
    <mergeCell ref="N41:P41"/>
    <mergeCell ref="N48:P48"/>
    <mergeCell ref="K39:M39"/>
    <mergeCell ref="K40:M40"/>
    <mergeCell ref="G70:J70"/>
    <mergeCell ref="N69:P69"/>
    <mergeCell ref="G60:J60"/>
    <mergeCell ref="G61:J61"/>
    <mergeCell ref="G63:J63"/>
    <mergeCell ref="K65:M65"/>
    <mergeCell ref="N65:P65"/>
    <mergeCell ref="N53:P53"/>
    <mergeCell ref="N51:P51"/>
    <mergeCell ref="K51:M51"/>
    <mergeCell ref="K55:M55"/>
    <mergeCell ref="K57:M57"/>
    <mergeCell ref="K54:M54"/>
    <mergeCell ref="N55:P55"/>
    <mergeCell ref="N52:P52"/>
    <mergeCell ref="N54:P54"/>
    <mergeCell ref="N57:P57"/>
    <mergeCell ref="N56:P56"/>
    <mergeCell ref="K56:M56"/>
    <mergeCell ref="K50:M50"/>
    <mergeCell ref="N50:P50"/>
    <mergeCell ref="K42:M42"/>
    <mergeCell ref="K44:M44"/>
    <mergeCell ref="N42:P42"/>
    <mergeCell ref="G47:J47"/>
    <mergeCell ref="G40:J40"/>
    <mergeCell ref="K46:M46"/>
    <mergeCell ref="A54:D58"/>
    <mergeCell ref="E58:J58"/>
    <mergeCell ref="G57:J57"/>
    <mergeCell ref="G52:J52"/>
    <mergeCell ref="E52:F52"/>
    <mergeCell ref="A31:D49"/>
    <mergeCell ref="A50:D53"/>
    <mergeCell ref="E51:F51"/>
    <mergeCell ref="E53:J53"/>
    <mergeCell ref="G55:J55"/>
    <mergeCell ref="G45:J45"/>
    <mergeCell ref="G43:J43"/>
    <mergeCell ref="E49:J49"/>
    <mergeCell ref="E34:F34"/>
    <mergeCell ref="N44:P44"/>
    <mergeCell ref="N46:P46"/>
    <mergeCell ref="N39:P39"/>
    <mergeCell ref="E50:F50"/>
    <mergeCell ref="G50:J50"/>
    <mergeCell ref="G54:J54"/>
    <mergeCell ref="G56:J56"/>
    <mergeCell ref="E55:F55"/>
    <mergeCell ref="G46:J46"/>
    <mergeCell ref="G42:J42"/>
    <mergeCell ref="E54:F54"/>
    <mergeCell ref="E56:F56"/>
    <mergeCell ref="E57:F57"/>
    <mergeCell ref="E48:F48"/>
    <mergeCell ref="G48:J48"/>
    <mergeCell ref="K58:M58"/>
    <mergeCell ref="K52:M52"/>
    <mergeCell ref="K53:M53"/>
    <mergeCell ref="A77:D88"/>
    <mergeCell ref="Z75:AB75"/>
    <mergeCell ref="Z88:AB88"/>
    <mergeCell ref="K87:M87"/>
    <mergeCell ref="N87:P87"/>
    <mergeCell ref="N88:P88"/>
    <mergeCell ref="Q88:S88"/>
    <mergeCell ref="E88:J88"/>
    <mergeCell ref="K88:M88"/>
    <mergeCell ref="A70:D76"/>
    <mergeCell ref="E70:F70"/>
    <mergeCell ref="T72:V72"/>
    <mergeCell ref="W72:Y72"/>
    <mergeCell ref="Z72:AB72"/>
    <mergeCell ref="N77:P77"/>
    <mergeCell ref="K77:M77"/>
    <mergeCell ref="K78:M78"/>
    <mergeCell ref="N78:P78"/>
    <mergeCell ref="N79:P79"/>
    <mergeCell ref="N83:P83"/>
    <mergeCell ref="N84:P84"/>
    <mergeCell ref="E76:J76"/>
    <mergeCell ref="E71:F71"/>
    <mergeCell ref="K71:M71"/>
    <mergeCell ref="N76:P76"/>
    <mergeCell ref="K76:M76"/>
    <mergeCell ref="W75:Y75"/>
    <mergeCell ref="K75:M75"/>
    <mergeCell ref="E85:F85"/>
    <mergeCell ref="E86:F86"/>
    <mergeCell ref="N75:P75"/>
    <mergeCell ref="T75:V75"/>
    <mergeCell ref="E41:F41"/>
    <mergeCell ref="G41:J41"/>
    <mergeCell ref="N58:P58"/>
    <mergeCell ref="E47:F47"/>
    <mergeCell ref="E42:F42"/>
    <mergeCell ref="E45:F45"/>
    <mergeCell ref="G72:J72"/>
    <mergeCell ref="G73:J73"/>
    <mergeCell ref="K70:M70"/>
    <mergeCell ref="T69:V69"/>
    <mergeCell ref="T70:V70"/>
    <mergeCell ref="K60:M60"/>
    <mergeCell ref="N60:P60"/>
    <mergeCell ref="Q60:S60"/>
    <mergeCell ref="K63:M63"/>
    <mergeCell ref="N63:P63"/>
    <mergeCell ref="Q63:S63"/>
    <mergeCell ref="G64:J64"/>
    <mergeCell ref="N49:P49"/>
    <mergeCell ref="K49:M49"/>
    <mergeCell ref="N72:P72"/>
    <mergeCell ref="Q45:S45"/>
    <mergeCell ref="K48:M48"/>
    <mergeCell ref="Q56:S56"/>
    <mergeCell ref="Q69:S69"/>
    <mergeCell ref="Q67:S67"/>
    <mergeCell ref="Q66:S66"/>
    <mergeCell ref="K73:M73"/>
    <mergeCell ref="N73:P73"/>
    <mergeCell ref="Q73:S73"/>
    <mergeCell ref="N66:P66"/>
    <mergeCell ref="T66:V66"/>
    <mergeCell ref="Z73:AB73"/>
    <mergeCell ref="AC73:AE73"/>
    <mergeCell ref="K72:M72"/>
    <mergeCell ref="N71:P71"/>
    <mergeCell ref="Q71:S71"/>
    <mergeCell ref="T71:V71"/>
    <mergeCell ref="W71:Y71"/>
    <mergeCell ref="Z71:AB71"/>
    <mergeCell ref="Q48:S48"/>
    <mergeCell ref="T48:V48"/>
    <mergeCell ref="W48:Y48"/>
    <mergeCell ref="Z48:AB48"/>
    <mergeCell ref="W47:Y47"/>
    <mergeCell ref="AC62:AE62"/>
    <mergeCell ref="Z50:AB50"/>
    <mergeCell ref="AC50:AE50"/>
    <mergeCell ref="W50:Y50"/>
    <mergeCell ref="AC51:AE51"/>
    <mergeCell ref="AC52:AE52"/>
    <mergeCell ref="Z53:AB53"/>
    <mergeCell ref="Z52:AB52"/>
    <mergeCell ref="AC53:AE53"/>
    <mergeCell ref="Z54:AB54"/>
    <mergeCell ref="T51:V51"/>
    <mergeCell ref="AC72:AE72"/>
    <mergeCell ref="W59:Y59"/>
    <mergeCell ref="W69:Y69"/>
    <mergeCell ref="AC70:AE70"/>
    <mergeCell ref="T61:V61"/>
    <mergeCell ref="W62:Y62"/>
    <mergeCell ref="Z62:AB62"/>
    <mergeCell ref="W61:Y61"/>
    <mergeCell ref="AC74:AE74"/>
    <mergeCell ref="Z69:AB69"/>
    <mergeCell ref="AC69:AE69"/>
    <mergeCell ref="Z58:AB58"/>
    <mergeCell ref="T52:V52"/>
    <mergeCell ref="T53:V53"/>
    <mergeCell ref="T73:V73"/>
    <mergeCell ref="K74:M74"/>
    <mergeCell ref="N74:P74"/>
    <mergeCell ref="Q74:S74"/>
    <mergeCell ref="T74:V74"/>
    <mergeCell ref="W74:Y74"/>
    <mergeCell ref="Z74:AB74"/>
    <mergeCell ref="AC71:AE71"/>
    <mergeCell ref="AC59:AE59"/>
    <mergeCell ref="K68:M68"/>
    <mergeCell ref="N68:P68"/>
    <mergeCell ref="Q68:S68"/>
    <mergeCell ref="T68:V68"/>
    <mergeCell ref="W68:Y68"/>
    <mergeCell ref="Z68:AB68"/>
    <mergeCell ref="AC68:AE68"/>
    <mergeCell ref="AC61:AE61"/>
    <mergeCell ref="T62:V62"/>
    <mergeCell ref="T60:V60"/>
    <mergeCell ref="Q72:S72"/>
    <mergeCell ref="W64:Y64"/>
    <mergeCell ref="Z64:AB64"/>
    <mergeCell ref="N70:P70"/>
    <mergeCell ref="Z65:AB65"/>
    <mergeCell ref="N64:P64"/>
    <mergeCell ref="Q64:S64"/>
    <mergeCell ref="A59:D69"/>
    <mergeCell ref="E59:F59"/>
    <mergeCell ref="G59:J59"/>
    <mergeCell ref="K59:M59"/>
    <mergeCell ref="N59:P59"/>
    <mergeCell ref="Q59:S59"/>
    <mergeCell ref="K61:M61"/>
    <mergeCell ref="N61:P61"/>
    <mergeCell ref="Q61:S61"/>
    <mergeCell ref="K64:M64"/>
    <mergeCell ref="E64:F64"/>
    <mergeCell ref="E65:F65"/>
    <mergeCell ref="E68:F68"/>
    <mergeCell ref="E62:F62"/>
    <mergeCell ref="G62:J62"/>
    <mergeCell ref="K62:M62"/>
    <mergeCell ref="N62:P62"/>
    <mergeCell ref="Q62:S62"/>
    <mergeCell ref="G65:J65"/>
    <mergeCell ref="G68:J68"/>
    <mergeCell ref="E60:F60"/>
    <mergeCell ref="E61:F61"/>
    <mergeCell ref="E63:F63"/>
    <mergeCell ref="E69:J69"/>
    <mergeCell ref="K69:M69"/>
    <mergeCell ref="E67:F67"/>
    <mergeCell ref="K67:M67"/>
    <mergeCell ref="N67:P67"/>
    <mergeCell ref="G67:J67"/>
    <mergeCell ref="E66:F66"/>
    <mergeCell ref="G66:J66"/>
    <mergeCell ref="K66:M66"/>
  </mergeCells>
  <phoneticPr fontId="23"/>
  <conditionalFormatting sqref="N7:P14 N16:P20">
    <cfRule type="cellIs" dxfId="0" priority="9" stopIfTrue="1" operator="greaterThan">
      <formula>$K7</formula>
    </cfRule>
  </conditionalFormatting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>
    <oddFooter>&amp;C&amp;"MS UI Gothic,標準"&amp;10㈱毎日メディアサービス&amp;R&amp;"MS UI Gothic,標準"&amp;10&amp;P／&amp;N</oddFooter>
  </headerFooter>
  <rowBreaks count="2" manualBreakCount="2">
    <brk id="49" max="16383" man="1"/>
    <brk id="109" max="16383" man="1"/>
  </rowBreaks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7"/>
  </sheetPr>
  <dimension ref="A1:AA71"/>
  <sheetViews>
    <sheetView showZeros="0" zoomScaleNormal="100" zoomScaleSheetLayoutView="65" workbookViewId="0">
      <selection activeCell="S9" sqref="S9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68</v>
      </c>
      <c r="B1" s="445"/>
      <c r="C1" s="663"/>
      <c r="D1" s="450" t="s">
        <v>55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659" t="str">
        <f>集計表!AC1</f>
        <v>2020/1</v>
      </c>
      <c r="Z1" s="659"/>
      <c r="AA1" s="660"/>
    </row>
    <row r="2" spans="1:27" ht="18.75" customHeight="1">
      <c r="A2" s="424" t="s">
        <v>56</v>
      </c>
      <c r="B2" s="446"/>
      <c r="C2" s="425"/>
      <c r="D2" s="667">
        <v>2020</v>
      </c>
      <c r="E2" s="455"/>
      <c r="F2" s="661">
        <f>集計表!F2</f>
        <v>43859</v>
      </c>
      <c r="G2" s="661"/>
      <c r="H2" s="2" t="s">
        <v>1815</v>
      </c>
      <c r="I2" s="2" t="s">
        <v>16</v>
      </c>
      <c r="J2" s="662">
        <f>集計表!L2</f>
        <v>43861</v>
      </c>
      <c r="K2" s="662"/>
      <c r="L2" s="662"/>
      <c r="M2" s="662"/>
      <c r="N2" s="3" t="s">
        <v>57</v>
      </c>
      <c r="O2" s="4" t="s">
        <v>17</v>
      </c>
      <c r="P2" s="668">
        <f>集計表!R2</f>
        <v>43862</v>
      </c>
      <c r="Q2" s="668"/>
      <c r="R2" s="5" t="s">
        <v>18</v>
      </c>
      <c r="S2" s="184" t="s">
        <v>19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集計表!N134</f>
        <v>0</v>
      </c>
      <c r="V3" s="657"/>
      <c r="W3" s="657"/>
      <c r="X3" s="657"/>
      <c r="Y3" s="657"/>
      <c r="Z3" s="657"/>
      <c r="AA3" s="8" t="s">
        <v>60</v>
      </c>
    </row>
    <row r="4" spans="1:27" ht="18.75" customHeight="1">
      <c r="A4" s="7" t="s">
        <v>2369</v>
      </c>
      <c r="U4" s="628" t="s">
        <v>6</v>
      </c>
      <c r="V4" s="628"/>
      <c r="W4" s="22" t="s">
        <v>21</v>
      </c>
      <c r="X4" s="658">
        <f>T24</f>
        <v>0</v>
      </c>
      <c r="Y4" s="628"/>
      <c r="Z4" s="628"/>
      <c r="AA4" s="7" t="s">
        <v>22</v>
      </c>
    </row>
    <row r="5" spans="1:27" ht="12.75" customHeight="1">
      <c r="A5" s="23"/>
      <c r="B5" s="655" t="s">
        <v>23</v>
      </c>
      <c r="C5" s="653"/>
      <c r="D5" s="656"/>
      <c r="E5" s="114" t="s">
        <v>7</v>
      </c>
      <c r="F5" s="115" t="s">
        <v>8</v>
      </c>
      <c r="G5" s="652" t="s">
        <v>24</v>
      </c>
      <c r="H5" s="653"/>
      <c r="I5" s="653"/>
      <c r="J5" s="653"/>
      <c r="K5" s="653"/>
      <c r="L5" s="653"/>
      <c r="M5" s="654"/>
      <c r="O5" s="24"/>
      <c r="P5" s="655" t="s">
        <v>25</v>
      </c>
      <c r="Q5" s="653"/>
      <c r="R5" s="656"/>
      <c r="S5" s="114" t="s">
        <v>7</v>
      </c>
      <c r="T5" s="115" t="s">
        <v>8</v>
      </c>
      <c r="U5" s="652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679" t="s">
        <v>93</v>
      </c>
      <c r="B6" s="645" t="s">
        <v>72</v>
      </c>
      <c r="C6" s="646"/>
      <c r="D6" s="647"/>
      <c r="E6" s="112">
        <v>370</v>
      </c>
      <c r="F6" s="112"/>
      <c r="G6" s="639" t="s">
        <v>92</v>
      </c>
      <c r="H6" s="640"/>
      <c r="I6" s="640"/>
      <c r="J6" s="640"/>
      <c r="K6" s="640"/>
      <c r="L6" s="640"/>
      <c r="M6" s="641"/>
      <c r="O6" s="679" t="s">
        <v>222</v>
      </c>
      <c r="P6" s="636" t="s">
        <v>180</v>
      </c>
      <c r="Q6" s="637"/>
      <c r="R6" s="638"/>
      <c r="S6" s="111">
        <v>480</v>
      </c>
      <c r="T6" s="111"/>
      <c r="U6" s="630" t="s">
        <v>195</v>
      </c>
      <c r="V6" s="631"/>
      <c r="W6" s="631"/>
      <c r="X6" s="631"/>
      <c r="Y6" s="631"/>
      <c r="Z6" s="631"/>
      <c r="AA6" s="632"/>
    </row>
    <row r="7" spans="1:27" ht="12.75" customHeight="1">
      <c r="A7" s="680"/>
      <c r="B7" s="636" t="s">
        <v>73</v>
      </c>
      <c r="C7" s="637"/>
      <c r="D7" s="638"/>
      <c r="E7" s="111">
        <v>350</v>
      </c>
      <c r="F7" s="111"/>
      <c r="G7" s="630" t="s">
        <v>94</v>
      </c>
      <c r="H7" s="631"/>
      <c r="I7" s="631"/>
      <c r="J7" s="631"/>
      <c r="K7" s="631"/>
      <c r="L7" s="631"/>
      <c r="M7" s="632"/>
      <c r="O7" s="680"/>
      <c r="P7" s="636" t="s">
        <v>181</v>
      </c>
      <c r="Q7" s="637"/>
      <c r="R7" s="638"/>
      <c r="S7" s="111">
        <v>470</v>
      </c>
      <c r="T7" s="111"/>
      <c r="U7" s="630" t="s">
        <v>196</v>
      </c>
      <c r="V7" s="631"/>
      <c r="W7" s="631"/>
      <c r="X7" s="631"/>
      <c r="Y7" s="631"/>
      <c r="Z7" s="631"/>
      <c r="AA7" s="632"/>
    </row>
    <row r="8" spans="1:27" ht="12.75" customHeight="1">
      <c r="A8" s="680"/>
      <c r="B8" s="636" t="s">
        <v>74</v>
      </c>
      <c r="C8" s="637"/>
      <c r="D8" s="638"/>
      <c r="E8" s="111">
        <v>330</v>
      </c>
      <c r="F8" s="111"/>
      <c r="G8" s="630" t="s">
        <v>95</v>
      </c>
      <c r="H8" s="631"/>
      <c r="I8" s="631"/>
      <c r="J8" s="631"/>
      <c r="K8" s="631"/>
      <c r="L8" s="631"/>
      <c r="M8" s="632"/>
      <c r="O8" s="680"/>
      <c r="P8" s="636" t="s">
        <v>182</v>
      </c>
      <c r="Q8" s="637"/>
      <c r="R8" s="638"/>
      <c r="S8" s="111">
        <v>650</v>
      </c>
      <c r="T8" s="111"/>
      <c r="U8" s="630" t="s">
        <v>197</v>
      </c>
      <c r="V8" s="631"/>
      <c r="W8" s="631"/>
      <c r="X8" s="631"/>
      <c r="Y8" s="631"/>
      <c r="Z8" s="631"/>
      <c r="AA8" s="632"/>
    </row>
    <row r="9" spans="1:27" ht="12.75" customHeight="1">
      <c r="A9" s="680"/>
      <c r="B9" s="633" t="s">
        <v>75</v>
      </c>
      <c r="C9" s="634"/>
      <c r="D9" s="635"/>
      <c r="E9" s="113">
        <v>310</v>
      </c>
      <c r="F9" s="113"/>
      <c r="G9" s="648" t="s">
        <v>96</v>
      </c>
      <c r="H9" s="649"/>
      <c r="I9" s="649"/>
      <c r="J9" s="649"/>
      <c r="K9" s="649"/>
      <c r="L9" s="649"/>
      <c r="M9" s="650"/>
      <c r="O9" s="680"/>
      <c r="P9" s="636" t="s">
        <v>183</v>
      </c>
      <c r="Q9" s="637"/>
      <c r="R9" s="638"/>
      <c r="S9" s="111">
        <v>480</v>
      </c>
      <c r="T9" s="111"/>
      <c r="U9" s="630" t="s">
        <v>198</v>
      </c>
      <c r="V9" s="631"/>
      <c r="W9" s="631"/>
      <c r="X9" s="631"/>
      <c r="Y9" s="631"/>
      <c r="Z9" s="631"/>
      <c r="AA9" s="632"/>
    </row>
    <row r="10" spans="1:27" ht="12.75" customHeight="1">
      <c r="A10" s="681"/>
      <c r="B10" s="651" t="s">
        <v>26</v>
      </c>
      <c r="C10" s="478"/>
      <c r="D10" s="479"/>
      <c r="E10" s="116">
        <f>SUM(E6:E9)</f>
        <v>1360</v>
      </c>
      <c r="F10" s="121">
        <f>SUM(F6:F9)</f>
        <v>0</v>
      </c>
      <c r="G10" s="642"/>
      <c r="H10" s="643"/>
      <c r="I10" s="643"/>
      <c r="J10" s="643"/>
      <c r="K10" s="643"/>
      <c r="L10" s="643"/>
      <c r="M10" s="644"/>
      <c r="O10" s="680"/>
      <c r="P10" s="636" t="s">
        <v>184</v>
      </c>
      <c r="Q10" s="637"/>
      <c r="R10" s="638"/>
      <c r="S10" s="111">
        <v>880</v>
      </c>
      <c r="T10" s="111"/>
      <c r="U10" s="630" t="s">
        <v>199</v>
      </c>
      <c r="V10" s="631"/>
      <c r="W10" s="631"/>
      <c r="X10" s="631"/>
      <c r="Y10" s="631"/>
      <c r="Z10" s="631"/>
      <c r="AA10" s="632"/>
    </row>
    <row r="11" spans="1:27" ht="12.75" customHeight="1">
      <c r="A11" s="679" t="s">
        <v>85</v>
      </c>
      <c r="B11" s="645" t="s">
        <v>76</v>
      </c>
      <c r="C11" s="646"/>
      <c r="D11" s="647"/>
      <c r="E11" s="112">
        <v>340</v>
      </c>
      <c r="F11" s="111"/>
      <c r="G11" s="639" t="s">
        <v>97</v>
      </c>
      <c r="H11" s="640"/>
      <c r="I11" s="640"/>
      <c r="J11" s="640"/>
      <c r="K11" s="640"/>
      <c r="L11" s="640"/>
      <c r="M11" s="641"/>
      <c r="O11" s="680"/>
      <c r="P11" s="636" t="s">
        <v>185</v>
      </c>
      <c r="Q11" s="637"/>
      <c r="R11" s="638"/>
      <c r="S11" s="111">
        <v>680</v>
      </c>
      <c r="T11" s="111"/>
      <c r="U11" s="630" t="s">
        <v>200</v>
      </c>
      <c r="V11" s="631"/>
      <c r="W11" s="631"/>
      <c r="X11" s="631"/>
      <c r="Y11" s="631"/>
      <c r="Z11" s="631"/>
      <c r="AA11" s="632"/>
    </row>
    <row r="12" spans="1:27" ht="12.75" customHeight="1">
      <c r="A12" s="680"/>
      <c r="B12" s="636" t="s">
        <v>77</v>
      </c>
      <c r="C12" s="637"/>
      <c r="D12" s="638"/>
      <c r="E12" s="111">
        <v>270</v>
      </c>
      <c r="F12" s="111"/>
      <c r="G12" s="630" t="s">
        <v>98</v>
      </c>
      <c r="H12" s="631"/>
      <c r="I12" s="631"/>
      <c r="J12" s="631"/>
      <c r="K12" s="631"/>
      <c r="L12" s="631"/>
      <c r="M12" s="632"/>
      <c r="O12" s="680"/>
      <c r="P12" s="636" t="s">
        <v>186</v>
      </c>
      <c r="Q12" s="637"/>
      <c r="R12" s="638"/>
      <c r="S12" s="111">
        <v>350</v>
      </c>
      <c r="T12" s="111"/>
      <c r="U12" s="630" t="s">
        <v>201</v>
      </c>
      <c r="V12" s="631"/>
      <c r="W12" s="631"/>
      <c r="X12" s="631"/>
      <c r="Y12" s="631"/>
      <c r="Z12" s="631"/>
      <c r="AA12" s="632"/>
    </row>
    <row r="13" spans="1:27" ht="12.75" customHeight="1">
      <c r="A13" s="680"/>
      <c r="B13" s="636" t="s">
        <v>78</v>
      </c>
      <c r="C13" s="637"/>
      <c r="D13" s="638"/>
      <c r="E13" s="111">
        <v>440</v>
      </c>
      <c r="F13" s="111"/>
      <c r="G13" s="630" t="s">
        <v>99</v>
      </c>
      <c r="H13" s="631"/>
      <c r="I13" s="631"/>
      <c r="J13" s="631"/>
      <c r="K13" s="631"/>
      <c r="L13" s="631"/>
      <c r="M13" s="632"/>
      <c r="O13" s="680"/>
      <c r="P13" s="636" t="s">
        <v>187</v>
      </c>
      <c r="Q13" s="637"/>
      <c r="R13" s="638"/>
      <c r="S13" s="111">
        <v>820</v>
      </c>
      <c r="T13" s="111"/>
      <c r="U13" s="630" t="s">
        <v>202</v>
      </c>
      <c r="V13" s="631"/>
      <c r="W13" s="631"/>
      <c r="X13" s="631"/>
      <c r="Y13" s="631"/>
      <c r="Z13" s="631"/>
      <c r="AA13" s="632"/>
    </row>
    <row r="14" spans="1:27" ht="12.75" customHeight="1">
      <c r="A14" s="680"/>
      <c r="B14" s="636" t="s">
        <v>79</v>
      </c>
      <c r="C14" s="637"/>
      <c r="D14" s="638"/>
      <c r="E14" s="111">
        <v>370</v>
      </c>
      <c r="F14" s="111"/>
      <c r="G14" s="630" t="s">
        <v>100</v>
      </c>
      <c r="H14" s="631"/>
      <c r="I14" s="631"/>
      <c r="J14" s="631"/>
      <c r="K14" s="631"/>
      <c r="L14" s="631"/>
      <c r="M14" s="632"/>
      <c r="O14" s="681"/>
      <c r="P14" s="651" t="s">
        <v>10</v>
      </c>
      <c r="Q14" s="478"/>
      <c r="R14" s="479"/>
      <c r="S14" s="116">
        <f>SUM(S6:S13)</f>
        <v>4810</v>
      </c>
      <c r="T14" s="116">
        <f>SUM(T6:T13)</f>
        <v>0</v>
      </c>
      <c r="U14" s="627"/>
      <c r="V14" s="628"/>
      <c r="W14" s="628"/>
      <c r="X14" s="628"/>
      <c r="Y14" s="628"/>
      <c r="Z14" s="628"/>
      <c r="AA14" s="629"/>
    </row>
    <row r="15" spans="1:27" ht="12.75" customHeight="1">
      <c r="A15" s="680"/>
      <c r="B15" s="636" t="s">
        <v>80</v>
      </c>
      <c r="C15" s="637"/>
      <c r="D15" s="638"/>
      <c r="E15" s="111">
        <v>300</v>
      </c>
      <c r="F15" s="111"/>
      <c r="G15" s="630" t="s">
        <v>101</v>
      </c>
      <c r="H15" s="631"/>
      <c r="I15" s="631"/>
      <c r="J15" s="631"/>
      <c r="K15" s="631"/>
      <c r="L15" s="631"/>
      <c r="M15" s="632"/>
      <c r="O15" s="679" t="s">
        <v>223</v>
      </c>
      <c r="P15" s="645" t="s">
        <v>188</v>
      </c>
      <c r="Q15" s="646"/>
      <c r="R15" s="647"/>
      <c r="S15" s="112">
        <v>370</v>
      </c>
      <c r="T15" s="111"/>
      <c r="U15" s="639" t="s">
        <v>203</v>
      </c>
      <c r="V15" s="640"/>
      <c r="W15" s="640"/>
      <c r="X15" s="640"/>
      <c r="Y15" s="640"/>
      <c r="Z15" s="640"/>
      <c r="AA15" s="641"/>
    </row>
    <row r="16" spans="1:27" ht="12.75" customHeight="1">
      <c r="A16" s="680"/>
      <c r="B16" s="636" t="s">
        <v>81</v>
      </c>
      <c r="C16" s="637"/>
      <c r="D16" s="638"/>
      <c r="E16" s="111">
        <v>420</v>
      </c>
      <c r="F16" s="111"/>
      <c r="G16" s="630" t="s">
        <v>102</v>
      </c>
      <c r="H16" s="631"/>
      <c r="I16" s="631"/>
      <c r="J16" s="631"/>
      <c r="K16" s="631"/>
      <c r="L16" s="631"/>
      <c r="M16" s="632"/>
      <c r="O16" s="680"/>
      <c r="P16" s="636" t="s">
        <v>189</v>
      </c>
      <c r="Q16" s="637"/>
      <c r="R16" s="638"/>
      <c r="S16" s="111">
        <v>500</v>
      </c>
      <c r="T16" s="111"/>
      <c r="U16" s="630" t="s">
        <v>204</v>
      </c>
      <c r="V16" s="631"/>
      <c r="W16" s="631"/>
      <c r="X16" s="631"/>
      <c r="Y16" s="631"/>
      <c r="Z16" s="631"/>
      <c r="AA16" s="632"/>
    </row>
    <row r="17" spans="1:27" ht="12.75" customHeight="1">
      <c r="A17" s="680"/>
      <c r="B17" s="636" t="s">
        <v>82</v>
      </c>
      <c r="C17" s="637"/>
      <c r="D17" s="638"/>
      <c r="E17" s="111">
        <v>360</v>
      </c>
      <c r="F17" s="111"/>
      <c r="G17" s="630" t="s">
        <v>103</v>
      </c>
      <c r="H17" s="631"/>
      <c r="I17" s="631"/>
      <c r="J17" s="631"/>
      <c r="K17" s="631"/>
      <c r="L17" s="631"/>
      <c r="M17" s="632"/>
      <c r="O17" s="680"/>
      <c r="P17" s="636" t="s">
        <v>190</v>
      </c>
      <c r="Q17" s="637"/>
      <c r="R17" s="638"/>
      <c r="S17" s="111">
        <v>490</v>
      </c>
      <c r="T17" s="111"/>
      <c r="U17" s="630" t="s">
        <v>205</v>
      </c>
      <c r="V17" s="631"/>
      <c r="W17" s="631"/>
      <c r="X17" s="631"/>
      <c r="Y17" s="631"/>
      <c r="Z17" s="631"/>
      <c r="AA17" s="632"/>
    </row>
    <row r="18" spans="1:27" ht="12.75" customHeight="1">
      <c r="A18" s="680"/>
      <c r="B18" s="636" t="s">
        <v>83</v>
      </c>
      <c r="C18" s="637"/>
      <c r="D18" s="638"/>
      <c r="E18" s="111">
        <v>290</v>
      </c>
      <c r="F18" s="111"/>
      <c r="G18" s="630" t="s">
        <v>104</v>
      </c>
      <c r="H18" s="631"/>
      <c r="I18" s="631"/>
      <c r="J18" s="631"/>
      <c r="K18" s="631"/>
      <c r="L18" s="631"/>
      <c r="M18" s="632"/>
      <c r="O18" s="680"/>
      <c r="P18" s="636" t="s">
        <v>191</v>
      </c>
      <c r="Q18" s="637"/>
      <c r="R18" s="638"/>
      <c r="S18" s="111">
        <v>440</v>
      </c>
      <c r="T18" s="111"/>
      <c r="U18" s="630" t="s">
        <v>206</v>
      </c>
      <c r="V18" s="631"/>
      <c r="W18" s="631"/>
      <c r="X18" s="631"/>
      <c r="Y18" s="631"/>
      <c r="Z18" s="631"/>
      <c r="AA18" s="632"/>
    </row>
    <row r="19" spans="1:27" ht="12.75" customHeight="1">
      <c r="A19" s="680"/>
      <c r="B19" s="636" t="s">
        <v>84</v>
      </c>
      <c r="C19" s="637"/>
      <c r="D19" s="638"/>
      <c r="E19" s="111">
        <v>410</v>
      </c>
      <c r="F19" s="111"/>
      <c r="G19" s="630" t="s">
        <v>105</v>
      </c>
      <c r="H19" s="631"/>
      <c r="I19" s="631"/>
      <c r="J19" s="631"/>
      <c r="K19" s="631"/>
      <c r="L19" s="631"/>
      <c r="M19" s="632"/>
      <c r="O19" s="680"/>
      <c r="P19" s="636" t="s">
        <v>192</v>
      </c>
      <c r="Q19" s="637"/>
      <c r="R19" s="638"/>
      <c r="S19" s="111">
        <v>490</v>
      </c>
      <c r="T19" s="111"/>
      <c r="U19" s="630" t="s">
        <v>207</v>
      </c>
      <c r="V19" s="631"/>
      <c r="W19" s="631"/>
      <c r="X19" s="631"/>
      <c r="Y19" s="631"/>
      <c r="Z19" s="631"/>
      <c r="AA19" s="632"/>
    </row>
    <row r="20" spans="1:27" ht="12.75" customHeight="1">
      <c r="A20" s="681"/>
      <c r="B20" s="651" t="s">
        <v>10</v>
      </c>
      <c r="C20" s="478"/>
      <c r="D20" s="479"/>
      <c r="E20" s="116">
        <f>SUM(E11:E19)</f>
        <v>3200</v>
      </c>
      <c r="F20" s="119">
        <f>SUM(F11:F19)</f>
        <v>0</v>
      </c>
      <c r="G20" s="627"/>
      <c r="H20" s="628"/>
      <c r="I20" s="628"/>
      <c r="J20" s="628"/>
      <c r="K20" s="628"/>
      <c r="L20" s="628"/>
      <c r="M20" s="629"/>
      <c r="O20" s="680"/>
      <c r="P20" s="636" t="s">
        <v>193</v>
      </c>
      <c r="Q20" s="637"/>
      <c r="R20" s="638"/>
      <c r="S20" s="111">
        <v>320</v>
      </c>
      <c r="T20" s="111"/>
      <c r="U20" s="630" t="s">
        <v>208</v>
      </c>
      <c r="V20" s="631"/>
      <c r="W20" s="631"/>
      <c r="X20" s="631"/>
      <c r="Y20" s="631"/>
      <c r="Z20" s="631"/>
      <c r="AA20" s="632"/>
    </row>
    <row r="21" spans="1:27" ht="12.75" customHeight="1">
      <c r="A21" s="679" t="s">
        <v>218</v>
      </c>
      <c r="B21" s="645" t="s">
        <v>86</v>
      </c>
      <c r="C21" s="646"/>
      <c r="D21" s="647"/>
      <c r="E21" s="112">
        <v>550</v>
      </c>
      <c r="F21" s="111"/>
      <c r="G21" s="639" t="s">
        <v>106</v>
      </c>
      <c r="H21" s="640"/>
      <c r="I21" s="640"/>
      <c r="J21" s="640"/>
      <c r="K21" s="640"/>
      <c r="L21" s="640"/>
      <c r="M21" s="641"/>
      <c r="O21" s="680"/>
      <c r="P21" s="636" t="s">
        <v>194</v>
      </c>
      <c r="Q21" s="637"/>
      <c r="R21" s="638"/>
      <c r="S21" s="111">
        <v>480</v>
      </c>
      <c r="T21" s="111"/>
      <c r="U21" s="630" t="s">
        <v>209</v>
      </c>
      <c r="V21" s="631"/>
      <c r="W21" s="631"/>
      <c r="X21" s="631"/>
      <c r="Y21" s="631"/>
      <c r="Z21" s="631"/>
      <c r="AA21" s="632"/>
    </row>
    <row r="22" spans="1:27" ht="12.75" customHeight="1">
      <c r="A22" s="680"/>
      <c r="B22" s="636" t="s">
        <v>87</v>
      </c>
      <c r="C22" s="637"/>
      <c r="D22" s="638"/>
      <c r="E22" s="111">
        <v>480</v>
      </c>
      <c r="F22" s="111"/>
      <c r="G22" s="630" t="s">
        <v>107</v>
      </c>
      <c r="H22" s="631"/>
      <c r="I22" s="631"/>
      <c r="J22" s="631"/>
      <c r="K22" s="631"/>
      <c r="L22" s="631"/>
      <c r="M22" s="632"/>
      <c r="O22" s="681"/>
      <c r="P22" s="651" t="s">
        <v>27</v>
      </c>
      <c r="Q22" s="478"/>
      <c r="R22" s="479"/>
      <c r="S22" s="116">
        <f>SUM(S15:S21)</f>
        <v>3090</v>
      </c>
      <c r="T22" s="116">
        <f>SUM(T15:T21)</f>
        <v>0</v>
      </c>
      <c r="U22" s="627"/>
      <c r="V22" s="628"/>
      <c r="W22" s="628"/>
      <c r="X22" s="628"/>
      <c r="Y22" s="628"/>
      <c r="Z22" s="628"/>
      <c r="AA22" s="629"/>
    </row>
    <row r="23" spans="1:27" ht="12.75" customHeight="1">
      <c r="A23" s="680"/>
      <c r="B23" s="636" t="s">
        <v>88</v>
      </c>
      <c r="C23" s="637"/>
      <c r="D23" s="638"/>
      <c r="E23" s="111">
        <v>540</v>
      </c>
      <c r="F23" s="111"/>
      <c r="G23" s="630" t="s">
        <v>108</v>
      </c>
      <c r="H23" s="631"/>
      <c r="I23" s="631"/>
      <c r="J23" s="631"/>
      <c r="K23" s="631"/>
      <c r="L23" s="631"/>
      <c r="M23" s="632"/>
      <c r="T23" s="29"/>
      <c r="U23" s="30"/>
    </row>
    <row r="24" spans="1:27" ht="12.75" customHeight="1">
      <c r="A24" s="680"/>
      <c r="B24" s="636" t="s">
        <v>89</v>
      </c>
      <c r="C24" s="637"/>
      <c r="D24" s="638"/>
      <c r="E24" s="111">
        <v>300</v>
      </c>
      <c r="F24" s="111"/>
      <c r="G24" s="630" t="s">
        <v>109</v>
      </c>
      <c r="H24" s="631"/>
      <c r="I24" s="631"/>
      <c r="J24" s="631"/>
      <c r="K24" s="631"/>
      <c r="L24" s="631"/>
      <c r="M24" s="632"/>
      <c r="O24" s="672" t="s">
        <v>69</v>
      </c>
      <c r="P24" s="673"/>
      <c r="Q24" s="673"/>
      <c r="R24" s="674"/>
      <c r="S24" s="118">
        <f>SUM(S22,S14,E64,E53,E40,E27,E20,E10)</f>
        <v>32570</v>
      </c>
      <c r="T24" s="117">
        <f>SUM(T22,T14,F64,F53,F40,F27,F20,F10)</f>
        <v>0</v>
      </c>
      <c r="U24" s="31"/>
      <c r="V24" s="31"/>
      <c r="W24" s="31"/>
      <c r="X24" s="31"/>
      <c r="Y24" s="31"/>
      <c r="Z24" s="31"/>
      <c r="AA24" s="31"/>
    </row>
    <row r="25" spans="1:27" ht="12.75" customHeight="1">
      <c r="A25" s="680"/>
      <c r="B25" s="636" t="s">
        <v>90</v>
      </c>
      <c r="C25" s="637"/>
      <c r="D25" s="638"/>
      <c r="E25" s="111">
        <v>440</v>
      </c>
      <c r="F25" s="111"/>
      <c r="G25" s="630" t="s">
        <v>110</v>
      </c>
      <c r="H25" s="631"/>
      <c r="I25" s="631"/>
      <c r="J25" s="631"/>
      <c r="K25" s="631"/>
      <c r="L25" s="631"/>
      <c r="M25" s="632"/>
      <c r="T25" s="32"/>
      <c r="U25" s="31"/>
    </row>
    <row r="26" spans="1:27" ht="12.75" customHeight="1">
      <c r="A26" s="680"/>
      <c r="B26" s="636" t="s">
        <v>91</v>
      </c>
      <c r="C26" s="637"/>
      <c r="D26" s="638"/>
      <c r="E26" s="111">
        <v>900</v>
      </c>
      <c r="F26" s="111"/>
      <c r="G26" s="630" t="s">
        <v>111</v>
      </c>
      <c r="H26" s="631"/>
      <c r="I26" s="631"/>
      <c r="J26" s="631"/>
      <c r="K26" s="631"/>
      <c r="L26" s="631"/>
      <c r="M26" s="632"/>
      <c r="T26" s="32"/>
      <c r="U26" s="31"/>
    </row>
    <row r="27" spans="1:27" ht="12.75" customHeight="1">
      <c r="A27" s="681"/>
      <c r="B27" s="651" t="s">
        <v>10</v>
      </c>
      <c r="C27" s="478"/>
      <c r="D27" s="479"/>
      <c r="E27" s="116">
        <f>SUM(E21:E26)</f>
        <v>3210</v>
      </c>
      <c r="F27" s="119">
        <f>SUM(F21:F26)</f>
        <v>0</v>
      </c>
      <c r="G27" s="627"/>
      <c r="H27" s="628"/>
      <c r="I27" s="628"/>
      <c r="J27" s="628"/>
      <c r="K27" s="628"/>
      <c r="L27" s="628"/>
      <c r="M27" s="629"/>
      <c r="T27" s="32"/>
      <c r="U27" s="31"/>
    </row>
    <row r="28" spans="1:27" ht="12.75" customHeight="1">
      <c r="A28" s="679" t="s">
        <v>219</v>
      </c>
      <c r="B28" s="645" t="s">
        <v>112</v>
      </c>
      <c r="C28" s="646"/>
      <c r="D28" s="647"/>
      <c r="E28" s="112">
        <v>620</v>
      </c>
      <c r="F28" s="111"/>
      <c r="G28" s="669" t="s">
        <v>124</v>
      </c>
      <c r="H28" s="670"/>
      <c r="I28" s="670"/>
      <c r="J28" s="670"/>
      <c r="K28" s="670"/>
      <c r="L28" s="670"/>
      <c r="M28" s="671"/>
      <c r="T28" s="32"/>
      <c r="U28" s="31"/>
    </row>
    <row r="29" spans="1:27" ht="12.75" customHeight="1">
      <c r="A29" s="680"/>
      <c r="B29" s="636" t="s">
        <v>113</v>
      </c>
      <c r="C29" s="637"/>
      <c r="D29" s="638"/>
      <c r="E29" s="111">
        <v>420</v>
      </c>
      <c r="F29" s="111"/>
      <c r="G29" s="630" t="s">
        <v>125</v>
      </c>
      <c r="H29" s="631"/>
      <c r="I29" s="631"/>
      <c r="J29" s="631"/>
      <c r="K29" s="631"/>
      <c r="L29" s="631"/>
      <c r="M29" s="632"/>
      <c r="T29" s="32"/>
      <c r="U29" s="31"/>
    </row>
    <row r="30" spans="1:27" ht="12.75" customHeight="1">
      <c r="A30" s="680"/>
      <c r="B30" s="636" t="s">
        <v>114</v>
      </c>
      <c r="C30" s="637"/>
      <c r="D30" s="638"/>
      <c r="E30" s="111">
        <v>330</v>
      </c>
      <c r="F30" s="111"/>
      <c r="G30" s="630" t="s">
        <v>126</v>
      </c>
      <c r="H30" s="631"/>
      <c r="I30" s="631"/>
      <c r="J30" s="631"/>
      <c r="K30" s="631"/>
      <c r="L30" s="631"/>
      <c r="M30" s="632"/>
      <c r="T30" s="32"/>
      <c r="U30" s="31"/>
    </row>
    <row r="31" spans="1:27" ht="12.75" customHeight="1">
      <c r="A31" s="680"/>
      <c r="B31" s="636" t="s">
        <v>115</v>
      </c>
      <c r="C31" s="637"/>
      <c r="D31" s="638"/>
      <c r="E31" s="111">
        <v>310</v>
      </c>
      <c r="F31" s="111"/>
      <c r="G31" s="630" t="s">
        <v>127</v>
      </c>
      <c r="H31" s="631"/>
      <c r="I31" s="631"/>
      <c r="J31" s="631"/>
      <c r="K31" s="631"/>
      <c r="L31" s="631"/>
      <c r="M31" s="632"/>
      <c r="T31" s="32"/>
      <c r="U31" s="31"/>
    </row>
    <row r="32" spans="1:27" ht="12.75" customHeight="1">
      <c r="A32" s="680"/>
      <c r="B32" s="636" t="s">
        <v>116</v>
      </c>
      <c r="C32" s="637"/>
      <c r="D32" s="638"/>
      <c r="E32" s="111">
        <v>1740</v>
      </c>
      <c r="F32" s="111"/>
      <c r="G32" s="630" t="s">
        <v>128</v>
      </c>
      <c r="H32" s="631"/>
      <c r="I32" s="631"/>
      <c r="J32" s="631"/>
      <c r="K32" s="631"/>
      <c r="L32" s="631"/>
      <c r="M32" s="632"/>
      <c r="T32" s="32"/>
      <c r="U32" s="31"/>
    </row>
    <row r="33" spans="1:21" ht="12.75" customHeight="1">
      <c r="A33" s="680"/>
      <c r="B33" s="636" t="s">
        <v>117</v>
      </c>
      <c r="C33" s="637"/>
      <c r="D33" s="638"/>
      <c r="E33" s="111">
        <v>440</v>
      </c>
      <c r="F33" s="111"/>
      <c r="G33" s="630" t="s">
        <v>129</v>
      </c>
      <c r="H33" s="631"/>
      <c r="I33" s="631"/>
      <c r="J33" s="631"/>
      <c r="K33" s="631"/>
      <c r="L33" s="631"/>
      <c r="M33" s="632"/>
      <c r="Q33" s="28"/>
      <c r="T33" s="32"/>
      <c r="U33" s="31"/>
    </row>
    <row r="34" spans="1:21" ht="12.75" customHeight="1">
      <c r="A34" s="680"/>
      <c r="B34" s="636" t="s">
        <v>118</v>
      </c>
      <c r="C34" s="637"/>
      <c r="D34" s="638"/>
      <c r="E34" s="111">
        <v>470</v>
      </c>
      <c r="F34" s="111"/>
      <c r="G34" s="630" t="s">
        <v>130</v>
      </c>
      <c r="H34" s="631"/>
      <c r="I34" s="631"/>
      <c r="J34" s="631"/>
      <c r="K34" s="631"/>
      <c r="L34" s="631"/>
      <c r="M34" s="632"/>
      <c r="Q34" s="28"/>
      <c r="T34" s="32"/>
      <c r="U34" s="31"/>
    </row>
    <row r="35" spans="1:21" ht="12.75" customHeight="1">
      <c r="A35" s="680"/>
      <c r="B35" s="636" t="s">
        <v>119</v>
      </c>
      <c r="C35" s="637"/>
      <c r="D35" s="638"/>
      <c r="E35" s="111">
        <v>410</v>
      </c>
      <c r="F35" s="111"/>
      <c r="G35" s="630" t="s">
        <v>131</v>
      </c>
      <c r="H35" s="631"/>
      <c r="I35" s="631"/>
      <c r="J35" s="631"/>
      <c r="K35" s="631"/>
      <c r="L35" s="631"/>
      <c r="M35" s="632"/>
      <c r="Q35" s="28"/>
      <c r="T35" s="32"/>
      <c r="U35" s="31"/>
    </row>
    <row r="36" spans="1:21" ht="12.75" customHeight="1">
      <c r="A36" s="680"/>
      <c r="B36" s="636" t="s">
        <v>120</v>
      </c>
      <c r="C36" s="637"/>
      <c r="D36" s="638"/>
      <c r="E36" s="111">
        <v>490</v>
      </c>
      <c r="F36" s="111"/>
      <c r="G36" s="630" t="s">
        <v>132</v>
      </c>
      <c r="H36" s="631"/>
      <c r="I36" s="631"/>
      <c r="J36" s="631"/>
      <c r="K36" s="631"/>
      <c r="L36" s="631"/>
      <c r="M36" s="632"/>
      <c r="Q36" s="28"/>
      <c r="T36" s="32"/>
      <c r="U36" s="31"/>
    </row>
    <row r="37" spans="1:21" ht="12.75" customHeight="1">
      <c r="A37" s="680"/>
      <c r="B37" s="636" t="s">
        <v>121</v>
      </c>
      <c r="C37" s="637"/>
      <c r="D37" s="638"/>
      <c r="E37" s="111">
        <v>310</v>
      </c>
      <c r="F37" s="111"/>
      <c r="G37" s="630" t="s">
        <v>133</v>
      </c>
      <c r="H37" s="631"/>
      <c r="I37" s="631"/>
      <c r="J37" s="631"/>
      <c r="K37" s="631"/>
      <c r="L37" s="631"/>
      <c r="M37" s="632"/>
      <c r="Q37" s="28"/>
      <c r="T37" s="32"/>
      <c r="U37" s="31"/>
    </row>
    <row r="38" spans="1:21" ht="12.75" customHeight="1">
      <c r="A38" s="680"/>
      <c r="B38" s="636" t="s">
        <v>122</v>
      </c>
      <c r="C38" s="637"/>
      <c r="D38" s="638"/>
      <c r="E38" s="111">
        <v>380</v>
      </c>
      <c r="F38" s="111"/>
      <c r="G38" s="630" t="s">
        <v>134</v>
      </c>
      <c r="H38" s="631"/>
      <c r="I38" s="631"/>
      <c r="J38" s="631"/>
      <c r="K38" s="631"/>
      <c r="L38" s="631"/>
      <c r="M38" s="632"/>
      <c r="Q38" s="28"/>
      <c r="T38" s="32"/>
      <c r="U38" s="31"/>
    </row>
    <row r="39" spans="1:21" ht="12.75" customHeight="1">
      <c r="A39" s="680"/>
      <c r="B39" s="636" t="s">
        <v>123</v>
      </c>
      <c r="C39" s="637"/>
      <c r="D39" s="638"/>
      <c r="E39" s="111">
        <v>450</v>
      </c>
      <c r="F39" s="111"/>
      <c r="G39" s="648" t="s">
        <v>135</v>
      </c>
      <c r="H39" s="649"/>
      <c r="I39" s="649"/>
      <c r="J39" s="649"/>
      <c r="K39" s="649"/>
      <c r="L39" s="649"/>
      <c r="M39" s="650"/>
      <c r="Q39" s="28"/>
      <c r="T39" s="32"/>
      <c r="U39" s="31"/>
    </row>
    <row r="40" spans="1:21" ht="12.75" customHeight="1">
      <c r="A40" s="681"/>
      <c r="B40" s="651" t="s">
        <v>10</v>
      </c>
      <c r="C40" s="478"/>
      <c r="D40" s="479"/>
      <c r="E40" s="116">
        <f>SUM(E28:E39)</f>
        <v>6370</v>
      </c>
      <c r="F40" s="119">
        <f>SUM(F28:F39)</f>
        <v>0</v>
      </c>
      <c r="G40" s="627"/>
      <c r="H40" s="628"/>
      <c r="I40" s="628"/>
      <c r="J40" s="628"/>
      <c r="K40" s="628"/>
      <c r="L40" s="628"/>
      <c r="M40" s="629"/>
      <c r="Q40" s="28"/>
      <c r="T40" s="32"/>
      <c r="U40" s="31"/>
    </row>
    <row r="41" spans="1:21" ht="12.75" customHeight="1">
      <c r="A41" s="679" t="s">
        <v>220</v>
      </c>
      <c r="B41" s="645" t="s">
        <v>136</v>
      </c>
      <c r="C41" s="646"/>
      <c r="D41" s="647"/>
      <c r="E41" s="112">
        <v>540</v>
      </c>
      <c r="F41" s="111"/>
      <c r="G41" s="639" t="s">
        <v>148</v>
      </c>
      <c r="H41" s="640"/>
      <c r="I41" s="640"/>
      <c r="J41" s="640"/>
      <c r="K41" s="640"/>
      <c r="L41" s="640"/>
      <c r="M41" s="641"/>
      <c r="Q41" s="28"/>
      <c r="T41" s="32"/>
      <c r="U41" s="31"/>
    </row>
    <row r="42" spans="1:21" ht="12.75" customHeight="1">
      <c r="A42" s="680"/>
      <c r="B42" s="636" t="s">
        <v>137</v>
      </c>
      <c r="C42" s="637"/>
      <c r="D42" s="638"/>
      <c r="E42" s="111">
        <v>670</v>
      </c>
      <c r="F42" s="111"/>
      <c r="G42" s="630" t="s">
        <v>149</v>
      </c>
      <c r="H42" s="631"/>
      <c r="I42" s="631"/>
      <c r="J42" s="631"/>
      <c r="K42" s="631"/>
      <c r="L42" s="631"/>
      <c r="M42" s="632"/>
      <c r="Q42" s="28"/>
      <c r="T42" s="32"/>
      <c r="U42" s="31"/>
    </row>
    <row r="43" spans="1:21" ht="12.75" customHeight="1">
      <c r="A43" s="680"/>
      <c r="B43" s="636" t="s">
        <v>138</v>
      </c>
      <c r="C43" s="637"/>
      <c r="D43" s="638"/>
      <c r="E43" s="111">
        <v>480</v>
      </c>
      <c r="F43" s="111"/>
      <c r="G43" s="630" t="s">
        <v>150</v>
      </c>
      <c r="H43" s="631"/>
      <c r="I43" s="631"/>
      <c r="J43" s="631"/>
      <c r="K43" s="631"/>
      <c r="L43" s="631"/>
      <c r="M43" s="632"/>
      <c r="Q43" s="28"/>
      <c r="T43" s="32"/>
      <c r="U43" s="31"/>
    </row>
    <row r="44" spans="1:21" ht="12.75" customHeight="1">
      <c r="A44" s="680"/>
      <c r="B44" s="636" t="s">
        <v>139</v>
      </c>
      <c r="C44" s="637"/>
      <c r="D44" s="638"/>
      <c r="E44" s="111">
        <v>290</v>
      </c>
      <c r="F44" s="111"/>
      <c r="G44" s="630" t="s">
        <v>151</v>
      </c>
      <c r="H44" s="631"/>
      <c r="I44" s="631"/>
      <c r="J44" s="631"/>
      <c r="K44" s="631"/>
      <c r="L44" s="631"/>
      <c r="M44" s="632"/>
      <c r="Q44" s="28"/>
      <c r="T44" s="32"/>
      <c r="U44" s="31"/>
    </row>
    <row r="45" spans="1:21" ht="12.75" customHeight="1">
      <c r="A45" s="680"/>
      <c r="B45" s="636" t="s">
        <v>140</v>
      </c>
      <c r="C45" s="637"/>
      <c r="D45" s="638"/>
      <c r="E45" s="111">
        <v>540</v>
      </c>
      <c r="F45" s="111"/>
      <c r="G45" s="630" t="s">
        <v>152</v>
      </c>
      <c r="H45" s="631"/>
      <c r="I45" s="631"/>
      <c r="J45" s="631"/>
      <c r="K45" s="631"/>
      <c r="L45" s="631"/>
      <c r="M45" s="632"/>
      <c r="Q45" s="28"/>
      <c r="T45" s="32"/>
      <c r="U45" s="31"/>
    </row>
    <row r="46" spans="1:21" ht="12.75" customHeight="1">
      <c r="A46" s="680"/>
      <c r="B46" s="636" t="s">
        <v>141</v>
      </c>
      <c r="C46" s="637"/>
      <c r="D46" s="638"/>
      <c r="E46" s="111">
        <v>480</v>
      </c>
      <c r="F46" s="111"/>
      <c r="G46" s="630" t="s">
        <v>153</v>
      </c>
      <c r="H46" s="631"/>
      <c r="I46" s="631"/>
      <c r="J46" s="631"/>
      <c r="K46" s="631"/>
      <c r="L46" s="631"/>
      <c r="M46" s="632"/>
      <c r="Q46" s="28"/>
      <c r="T46" s="32"/>
      <c r="U46" s="31"/>
    </row>
    <row r="47" spans="1:21" ht="12.75" customHeight="1">
      <c r="A47" s="680"/>
      <c r="B47" s="636" t="s">
        <v>142</v>
      </c>
      <c r="C47" s="637"/>
      <c r="D47" s="638"/>
      <c r="E47" s="111">
        <v>370</v>
      </c>
      <c r="F47" s="111"/>
      <c r="G47" s="630" t="s">
        <v>154</v>
      </c>
      <c r="H47" s="631"/>
      <c r="I47" s="631"/>
      <c r="J47" s="631"/>
      <c r="K47" s="631"/>
      <c r="L47" s="631"/>
      <c r="M47" s="632"/>
      <c r="Q47" s="28"/>
      <c r="T47" s="32"/>
      <c r="U47" s="31"/>
    </row>
    <row r="48" spans="1:21" ht="12.75" customHeight="1">
      <c r="A48" s="680"/>
      <c r="B48" s="636" t="s">
        <v>143</v>
      </c>
      <c r="C48" s="637"/>
      <c r="D48" s="638"/>
      <c r="E48" s="111">
        <v>350</v>
      </c>
      <c r="F48" s="111"/>
      <c r="G48" s="630" t="s">
        <v>155</v>
      </c>
      <c r="H48" s="631"/>
      <c r="I48" s="631"/>
      <c r="J48" s="631"/>
      <c r="K48" s="631"/>
      <c r="L48" s="631"/>
      <c r="M48" s="632"/>
      <c r="Q48" s="28"/>
      <c r="T48" s="32"/>
      <c r="U48" s="31"/>
    </row>
    <row r="49" spans="1:21" ht="12.75" customHeight="1">
      <c r="A49" s="680"/>
      <c r="B49" s="636" t="s">
        <v>144</v>
      </c>
      <c r="C49" s="637"/>
      <c r="D49" s="638"/>
      <c r="E49" s="111">
        <v>360</v>
      </c>
      <c r="F49" s="111"/>
      <c r="G49" s="630" t="s">
        <v>156</v>
      </c>
      <c r="H49" s="631"/>
      <c r="I49" s="631"/>
      <c r="J49" s="631"/>
      <c r="K49" s="631"/>
      <c r="L49" s="631"/>
      <c r="M49" s="632"/>
      <c r="Q49" s="28"/>
      <c r="T49" s="32"/>
      <c r="U49" s="31"/>
    </row>
    <row r="50" spans="1:21" ht="12.75" customHeight="1">
      <c r="A50" s="680"/>
      <c r="B50" s="636" t="s">
        <v>145</v>
      </c>
      <c r="C50" s="637"/>
      <c r="D50" s="638"/>
      <c r="E50" s="111">
        <v>520</v>
      </c>
      <c r="F50" s="111"/>
      <c r="G50" s="630" t="s">
        <v>157</v>
      </c>
      <c r="H50" s="631"/>
      <c r="I50" s="631"/>
      <c r="J50" s="631"/>
      <c r="K50" s="631"/>
      <c r="L50" s="631"/>
      <c r="M50" s="632"/>
      <c r="Q50" s="28"/>
      <c r="T50" s="32"/>
      <c r="U50" s="31"/>
    </row>
    <row r="51" spans="1:21" ht="12.75" customHeight="1">
      <c r="A51" s="680"/>
      <c r="B51" s="636" t="s">
        <v>146</v>
      </c>
      <c r="C51" s="637"/>
      <c r="D51" s="638"/>
      <c r="E51" s="111">
        <v>400</v>
      </c>
      <c r="F51" s="111"/>
      <c r="G51" s="630" t="s">
        <v>158</v>
      </c>
      <c r="H51" s="631"/>
      <c r="I51" s="631"/>
      <c r="J51" s="631"/>
      <c r="K51" s="631"/>
      <c r="L51" s="631"/>
      <c r="M51" s="632"/>
      <c r="Q51" s="28"/>
      <c r="T51" s="32"/>
      <c r="U51" s="31"/>
    </row>
    <row r="52" spans="1:21" ht="12.75" customHeight="1">
      <c r="A52" s="680"/>
      <c r="B52" s="636" t="s">
        <v>147</v>
      </c>
      <c r="C52" s="637"/>
      <c r="D52" s="638"/>
      <c r="E52" s="111">
        <v>400</v>
      </c>
      <c r="F52" s="111"/>
      <c r="G52" s="630" t="s">
        <v>159</v>
      </c>
      <c r="H52" s="631"/>
      <c r="I52" s="631"/>
      <c r="J52" s="631"/>
      <c r="K52" s="631"/>
      <c r="L52" s="631"/>
      <c r="M52" s="632"/>
      <c r="Q52" s="28"/>
      <c r="T52" s="32"/>
      <c r="U52" s="31"/>
    </row>
    <row r="53" spans="1:21" ht="12.75" customHeight="1">
      <c r="A53" s="681"/>
      <c r="B53" s="651" t="s">
        <v>10</v>
      </c>
      <c r="C53" s="478"/>
      <c r="D53" s="479"/>
      <c r="E53" s="116">
        <f>SUM(E41:E52)</f>
        <v>5400</v>
      </c>
      <c r="F53" s="119">
        <f>SUM(F41:F52)</f>
        <v>0</v>
      </c>
      <c r="G53" s="627"/>
      <c r="H53" s="628"/>
      <c r="I53" s="628"/>
      <c r="J53" s="628"/>
      <c r="K53" s="628"/>
      <c r="L53" s="628"/>
      <c r="M53" s="629"/>
      <c r="Q53" s="28"/>
      <c r="T53" s="32"/>
      <c r="U53" s="31"/>
    </row>
    <row r="54" spans="1:21" ht="12.75" customHeight="1">
      <c r="A54" s="682" t="s">
        <v>224</v>
      </c>
      <c r="B54" s="645" t="s">
        <v>160</v>
      </c>
      <c r="C54" s="646"/>
      <c r="D54" s="647"/>
      <c r="E54" s="112">
        <v>480</v>
      </c>
      <c r="F54" s="111"/>
      <c r="G54" s="639" t="s">
        <v>170</v>
      </c>
      <c r="H54" s="640"/>
      <c r="I54" s="640"/>
      <c r="J54" s="640"/>
      <c r="K54" s="640"/>
      <c r="L54" s="640"/>
      <c r="M54" s="641"/>
      <c r="Q54" s="28"/>
      <c r="T54" s="32"/>
      <c r="U54" s="31"/>
    </row>
    <row r="55" spans="1:21" ht="12.75" customHeight="1">
      <c r="A55" s="683"/>
      <c r="B55" s="636" t="s">
        <v>161</v>
      </c>
      <c r="C55" s="637"/>
      <c r="D55" s="638"/>
      <c r="E55" s="111">
        <v>520</v>
      </c>
      <c r="F55" s="111"/>
      <c r="G55" s="630" t="s">
        <v>171</v>
      </c>
      <c r="H55" s="631"/>
      <c r="I55" s="631"/>
      <c r="J55" s="631"/>
      <c r="K55" s="631"/>
      <c r="L55" s="631"/>
      <c r="M55" s="632"/>
      <c r="Q55" s="28"/>
      <c r="T55" s="32"/>
      <c r="U55" s="31"/>
    </row>
    <row r="56" spans="1:21" ht="12.75" customHeight="1">
      <c r="A56" s="683"/>
      <c r="B56" s="636" t="s">
        <v>162</v>
      </c>
      <c r="C56" s="637"/>
      <c r="D56" s="638"/>
      <c r="E56" s="111">
        <v>580</v>
      </c>
      <c r="F56" s="111"/>
      <c r="G56" s="630" t="s">
        <v>172</v>
      </c>
      <c r="H56" s="631"/>
      <c r="I56" s="631"/>
      <c r="J56" s="631"/>
      <c r="K56" s="631"/>
      <c r="L56" s="631"/>
      <c r="M56" s="632"/>
      <c r="Q56" s="28"/>
      <c r="T56" s="32"/>
      <c r="U56" s="31"/>
    </row>
    <row r="57" spans="1:21" ht="12.75" customHeight="1">
      <c r="A57" s="683"/>
      <c r="B57" s="636" t="s">
        <v>163</v>
      </c>
      <c r="C57" s="637"/>
      <c r="D57" s="638"/>
      <c r="E57" s="111">
        <v>520</v>
      </c>
      <c r="F57" s="111"/>
      <c r="G57" s="630" t="s">
        <v>173</v>
      </c>
      <c r="H57" s="631"/>
      <c r="I57" s="631"/>
      <c r="J57" s="631"/>
      <c r="K57" s="631"/>
      <c r="L57" s="631"/>
      <c r="M57" s="632"/>
      <c r="T57" s="32"/>
      <c r="U57" s="31"/>
    </row>
    <row r="58" spans="1:21" ht="12.75" customHeight="1">
      <c r="A58" s="683"/>
      <c r="B58" s="636" t="s">
        <v>164</v>
      </c>
      <c r="C58" s="637"/>
      <c r="D58" s="638"/>
      <c r="E58" s="111">
        <v>430</v>
      </c>
      <c r="F58" s="111"/>
      <c r="G58" s="630" t="s">
        <v>174</v>
      </c>
      <c r="H58" s="631"/>
      <c r="I58" s="631"/>
      <c r="J58" s="631"/>
      <c r="K58" s="631"/>
      <c r="L58" s="631"/>
      <c r="M58" s="632"/>
      <c r="T58" s="32"/>
      <c r="U58" s="31"/>
    </row>
    <row r="59" spans="1:21" ht="12.75" customHeight="1">
      <c r="A59" s="683"/>
      <c r="B59" s="636" t="s">
        <v>165</v>
      </c>
      <c r="C59" s="637"/>
      <c r="D59" s="638"/>
      <c r="E59" s="111">
        <v>410</v>
      </c>
      <c r="F59" s="111"/>
      <c r="G59" s="630" t="s">
        <v>175</v>
      </c>
      <c r="H59" s="631"/>
      <c r="I59" s="631"/>
      <c r="J59" s="631"/>
      <c r="K59" s="631"/>
      <c r="L59" s="631"/>
      <c r="M59" s="632"/>
      <c r="T59" s="32"/>
      <c r="U59" s="31"/>
    </row>
    <row r="60" spans="1:21" ht="12.75" customHeight="1">
      <c r="A60" s="683"/>
      <c r="B60" s="636" t="s">
        <v>166</v>
      </c>
      <c r="C60" s="637"/>
      <c r="D60" s="638"/>
      <c r="E60" s="111">
        <v>440</v>
      </c>
      <c r="F60" s="111"/>
      <c r="G60" s="630" t="s">
        <v>176</v>
      </c>
      <c r="H60" s="631"/>
      <c r="I60" s="631"/>
      <c r="J60" s="631"/>
      <c r="K60" s="631"/>
      <c r="L60" s="631"/>
      <c r="M60" s="632"/>
      <c r="T60" s="33"/>
      <c r="U60" s="33"/>
    </row>
    <row r="61" spans="1:21" ht="12.75" customHeight="1">
      <c r="A61" s="683"/>
      <c r="B61" s="636" t="s">
        <v>167</v>
      </c>
      <c r="C61" s="637"/>
      <c r="D61" s="638"/>
      <c r="E61" s="111">
        <v>650</v>
      </c>
      <c r="F61" s="111"/>
      <c r="G61" s="630" t="s">
        <v>177</v>
      </c>
      <c r="H61" s="631"/>
      <c r="I61" s="631"/>
      <c r="J61" s="631"/>
      <c r="K61" s="631"/>
      <c r="L61" s="631"/>
      <c r="M61" s="632"/>
    </row>
    <row r="62" spans="1:21" ht="12.75" customHeight="1">
      <c r="A62" s="683"/>
      <c r="B62" s="636" t="s">
        <v>168</v>
      </c>
      <c r="C62" s="637"/>
      <c r="D62" s="638"/>
      <c r="E62" s="111">
        <v>830</v>
      </c>
      <c r="F62" s="111"/>
      <c r="G62" s="630" t="s">
        <v>178</v>
      </c>
      <c r="H62" s="631"/>
      <c r="I62" s="631"/>
      <c r="J62" s="631"/>
      <c r="K62" s="631"/>
      <c r="L62" s="631"/>
      <c r="M62" s="632"/>
    </row>
    <row r="63" spans="1:21" ht="12.75" customHeight="1">
      <c r="A63" s="683"/>
      <c r="B63" s="636" t="s">
        <v>169</v>
      </c>
      <c r="C63" s="637"/>
      <c r="D63" s="638"/>
      <c r="E63" s="111">
        <v>270</v>
      </c>
      <c r="F63" s="111"/>
      <c r="G63" s="630" t="s">
        <v>179</v>
      </c>
      <c r="H63" s="631"/>
      <c r="I63" s="631"/>
      <c r="J63" s="631"/>
      <c r="K63" s="631"/>
      <c r="L63" s="631"/>
      <c r="M63" s="632"/>
    </row>
    <row r="64" spans="1:21" s="13" customFormat="1" ht="12.75" customHeight="1">
      <c r="A64" s="684"/>
      <c r="B64" s="651" t="s">
        <v>10</v>
      </c>
      <c r="C64" s="478"/>
      <c r="D64" s="479"/>
      <c r="E64" s="116">
        <f>SUM(E54:E63)</f>
        <v>5130</v>
      </c>
      <c r="F64" s="120">
        <f>SUM(F54:F63)</f>
        <v>0</v>
      </c>
      <c r="G64" s="675"/>
      <c r="H64" s="676"/>
      <c r="I64" s="676"/>
      <c r="J64" s="676"/>
      <c r="K64" s="676"/>
      <c r="L64" s="676"/>
      <c r="M64" s="677"/>
    </row>
    <row r="65" spans="1:27" ht="12.75" customHeight="1">
      <c r="A65" s="35"/>
      <c r="B65" s="36"/>
      <c r="C65" s="36"/>
      <c r="D65" s="37"/>
      <c r="E65" s="38"/>
      <c r="F65" s="39"/>
      <c r="G65" s="39"/>
      <c r="H65" s="39"/>
      <c r="I65" s="39"/>
      <c r="J65" s="39"/>
      <c r="K65" s="39"/>
      <c r="L65" s="39"/>
      <c r="M65" s="39"/>
    </row>
    <row r="66" spans="1:27" ht="12.75" customHeight="1">
      <c r="A66" s="678" t="s">
        <v>28</v>
      </c>
      <c r="B66" s="678"/>
      <c r="C66" s="678"/>
      <c r="D66" s="678"/>
      <c r="E66" s="678"/>
      <c r="F66" s="678"/>
      <c r="G66" s="678"/>
      <c r="H66" s="678"/>
      <c r="I66" s="678"/>
      <c r="J66" s="678"/>
      <c r="K66" s="678"/>
      <c r="L66" s="678"/>
      <c r="M66" s="678"/>
      <c r="N66" s="678"/>
      <c r="O66" s="678"/>
      <c r="P66" s="678"/>
      <c r="Q66" s="678"/>
      <c r="R66" s="678"/>
      <c r="S66" s="678"/>
      <c r="T66" s="678"/>
      <c r="U66" s="678"/>
      <c r="V66" s="678"/>
      <c r="W66" s="678"/>
      <c r="X66" s="678"/>
      <c r="Y66" s="678"/>
      <c r="Z66" s="678"/>
      <c r="AA66" s="678"/>
    </row>
    <row r="67" spans="1:27" ht="12.75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2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 ht="12.75" customHeight="1"/>
    <row r="69" spans="1:27" ht="12.75" customHeight="1"/>
    <row r="70" spans="1:27" ht="12.75" customHeight="1"/>
    <row r="71" spans="1:27" ht="12.75" customHeight="1"/>
  </sheetData>
  <mergeCells count="180">
    <mergeCell ref="A21:A27"/>
    <mergeCell ref="B15:D15"/>
    <mergeCell ref="B27:D27"/>
    <mergeCell ref="B23:D23"/>
    <mergeCell ref="G56:M56"/>
    <mergeCell ref="G50:M50"/>
    <mergeCell ref="G52:M52"/>
    <mergeCell ref="G54:M54"/>
    <mergeCell ref="B32:D32"/>
    <mergeCell ref="B52:D52"/>
    <mergeCell ref="G53:M53"/>
    <mergeCell ref="G39:M39"/>
    <mergeCell ref="G34:M34"/>
    <mergeCell ref="G37:M37"/>
    <mergeCell ref="B21:D21"/>
    <mergeCell ref="B18:D18"/>
    <mergeCell ref="B19:D19"/>
    <mergeCell ref="B28:D28"/>
    <mergeCell ref="B25:D25"/>
    <mergeCell ref="B37:D37"/>
    <mergeCell ref="B42:D42"/>
    <mergeCell ref="B29:D29"/>
    <mergeCell ref="B30:D30"/>
    <mergeCell ref="B31:D31"/>
    <mergeCell ref="A66:AA66"/>
    <mergeCell ref="P7:R7"/>
    <mergeCell ref="P8:R8"/>
    <mergeCell ref="P9:R9"/>
    <mergeCell ref="P10:R10"/>
    <mergeCell ref="G47:M47"/>
    <mergeCell ref="B46:D46"/>
    <mergeCell ref="A41:A53"/>
    <mergeCell ref="A54:A64"/>
    <mergeCell ref="O6:O14"/>
    <mergeCell ref="O15:O22"/>
    <mergeCell ref="G46:M46"/>
    <mergeCell ref="G48:M48"/>
    <mergeCell ref="G51:M51"/>
    <mergeCell ref="G49:M49"/>
    <mergeCell ref="A28:A40"/>
    <mergeCell ref="B24:D24"/>
    <mergeCell ref="A11:A20"/>
    <mergeCell ref="A6:A10"/>
    <mergeCell ref="B59:D59"/>
    <mergeCell ref="B61:D61"/>
    <mergeCell ref="B60:D60"/>
    <mergeCell ref="B58:D58"/>
    <mergeCell ref="G61:M61"/>
    <mergeCell ref="B64:D64"/>
    <mergeCell ref="B63:D63"/>
    <mergeCell ref="B62:D62"/>
    <mergeCell ref="G64:M64"/>
    <mergeCell ref="G60:M60"/>
    <mergeCell ref="G59:M59"/>
    <mergeCell ref="G63:M63"/>
    <mergeCell ref="G62:M62"/>
    <mergeCell ref="G58:M58"/>
    <mergeCell ref="B57:D57"/>
    <mergeCell ref="B54:D54"/>
    <mergeCell ref="B49:D49"/>
    <mergeCell ref="B56:D56"/>
    <mergeCell ref="B53:D53"/>
    <mergeCell ref="B55:D55"/>
    <mergeCell ref="G38:M38"/>
    <mergeCell ref="G36:M36"/>
    <mergeCell ref="B43:D43"/>
    <mergeCell ref="G42:M42"/>
    <mergeCell ref="G40:M40"/>
    <mergeCell ref="G44:M44"/>
    <mergeCell ref="G43:M43"/>
    <mergeCell ref="B44:D44"/>
    <mergeCell ref="G41:M41"/>
    <mergeCell ref="B48:D48"/>
    <mergeCell ref="G55:M55"/>
    <mergeCell ref="G57:M57"/>
    <mergeCell ref="G45:M45"/>
    <mergeCell ref="B45:D45"/>
    <mergeCell ref="B47:D47"/>
    <mergeCell ref="B51:D51"/>
    <mergeCell ref="B50:D50"/>
    <mergeCell ref="B41:D41"/>
    <mergeCell ref="B40:D40"/>
    <mergeCell ref="B39:D39"/>
    <mergeCell ref="B36:D36"/>
    <mergeCell ref="B33:D33"/>
    <mergeCell ref="B34:D34"/>
    <mergeCell ref="B38:D38"/>
    <mergeCell ref="B35:D35"/>
    <mergeCell ref="B26:D26"/>
    <mergeCell ref="U22:AA22"/>
    <mergeCell ref="G26:M26"/>
    <mergeCell ref="G25:M25"/>
    <mergeCell ref="G35:M35"/>
    <mergeCell ref="G30:M30"/>
    <mergeCell ref="G29:M29"/>
    <mergeCell ref="G23:M23"/>
    <mergeCell ref="P22:R22"/>
    <mergeCell ref="G27:M27"/>
    <mergeCell ref="G28:M28"/>
    <mergeCell ref="G31:M31"/>
    <mergeCell ref="G33:M33"/>
    <mergeCell ref="O24:R24"/>
    <mergeCell ref="G24:M24"/>
    <mergeCell ref="G32:M32"/>
    <mergeCell ref="B22:D22"/>
    <mergeCell ref="U15:AA15"/>
    <mergeCell ref="G16:M16"/>
    <mergeCell ref="G18:M18"/>
    <mergeCell ref="G21:M21"/>
    <mergeCell ref="U21:AA21"/>
    <mergeCell ref="G15:M15"/>
    <mergeCell ref="U19:AA19"/>
    <mergeCell ref="U16:AA16"/>
    <mergeCell ref="U17:AA17"/>
    <mergeCell ref="U20:AA20"/>
    <mergeCell ref="U18:AA18"/>
    <mergeCell ref="P21:R21"/>
    <mergeCell ref="P18:R18"/>
    <mergeCell ref="B20:D20"/>
    <mergeCell ref="G14:M14"/>
    <mergeCell ref="P14:R14"/>
    <mergeCell ref="P17:R17"/>
    <mergeCell ref="G22:M22"/>
    <mergeCell ref="G19:M19"/>
    <mergeCell ref="P19:R19"/>
    <mergeCell ref="P20:R20"/>
    <mergeCell ref="G20:M20"/>
    <mergeCell ref="G17:M17"/>
    <mergeCell ref="P15:R15"/>
    <mergeCell ref="P16:R16"/>
    <mergeCell ref="B16:D16"/>
    <mergeCell ref="B17:D17"/>
    <mergeCell ref="B14:D14"/>
    <mergeCell ref="G5:M5"/>
    <mergeCell ref="P5:R5"/>
    <mergeCell ref="U5:AA5"/>
    <mergeCell ref="U2:AA2"/>
    <mergeCell ref="U3:Z3"/>
    <mergeCell ref="D1:X1"/>
    <mergeCell ref="X4:Z4"/>
    <mergeCell ref="U4:V4"/>
    <mergeCell ref="U6:AA6"/>
    <mergeCell ref="Y1:AA1"/>
    <mergeCell ref="G6:M6"/>
    <mergeCell ref="F2:G2"/>
    <mergeCell ref="J2:M2"/>
    <mergeCell ref="P6:R6"/>
    <mergeCell ref="B5:D5"/>
    <mergeCell ref="A1:C1"/>
    <mergeCell ref="A2:C2"/>
    <mergeCell ref="B6:D6"/>
    <mergeCell ref="A3:C3"/>
    <mergeCell ref="D3:S3"/>
    <mergeCell ref="D2:E2"/>
    <mergeCell ref="P2:Q2"/>
    <mergeCell ref="B7:D7"/>
    <mergeCell ref="B8:D8"/>
    <mergeCell ref="U7:AA7"/>
    <mergeCell ref="G10:M10"/>
    <mergeCell ref="B12:D12"/>
    <mergeCell ref="B13:D13"/>
    <mergeCell ref="B11:D11"/>
    <mergeCell ref="G7:M7"/>
    <mergeCell ref="U11:AA11"/>
    <mergeCell ref="P11:R11"/>
    <mergeCell ref="G9:M9"/>
    <mergeCell ref="B10:D10"/>
    <mergeCell ref="U14:AA14"/>
    <mergeCell ref="G8:M8"/>
    <mergeCell ref="U8:AA8"/>
    <mergeCell ref="U10:AA10"/>
    <mergeCell ref="B9:D9"/>
    <mergeCell ref="U12:AA12"/>
    <mergeCell ref="U13:AA13"/>
    <mergeCell ref="P13:R13"/>
    <mergeCell ref="P12:R12"/>
    <mergeCell ref="G12:M12"/>
    <mergeCell ref="G11:M11"/>
    <mergeCell ref="G13:M13"/>
    <mergeCell ref="U9:AA9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7"/>
  </sheetPr>
  <dimension ref="A1:AE100"/>
  <sheetViews>
    <sheetView showZeros="0" zoomScaleNormal="100" zoomScaleSheetLayoutView="65" workbookViewId="0">
      <selection activeCell="AH48" sqref="AH4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828</v>
      </c>
      <c r="B1" s="445"/>
      <c r="C1" s="445"/>
      <c r="D1" s="718" t="s">
        <v>418</v>
      </c>
      <c r="E1" s="718"/>
      <c r="F1" s="718" t="s">
        <v>419</v>
      </c>
      <c r="G1" s="718"/>
      <c r="H1" s="719" t="s">
        <v>11</v>
      </c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22" t="str">
        <f>集計表!AC1</f>
        <v>2020/1</v>
      </c>
      <c r="Z1" s="731"/>
      <c r="AA1" s="732"/>
    </row>
    <row r="2" spans="1:27" ht="18.75" customHeight="1">
      <c r="A2" s="424" t="s">
        <v>56</v>
      </c>
      <c r="B2" s="446"/>
      <c r="C2" s="425"/>
      <c r="D2" s="455">
        <v>2020</v>
      </c>
      <c r="E2" s="455"/>
      <c r="F2" s="661">
        <f>集計表!F2</f>
        <v>43859</v>
      </c>
      <c r="G2" s="661"/>
      <c r="H2" s="2" t="s">
        <v>1815</v>
      </c>
      <c r="I2" s="2" t="s">
        <v>29</v>
      </c>
      <c r="J2" s="662">
        <f>集計表!L2</f>
        <v>43861</v>
      </c>
      <c r="K2" s="733"/>
      <c r="L2" s="733"/>
      <c r="M2" s="733"/>
      <c r="N2" s="3" t="s">
        <v>57</v>
      </c>
      <c r="O2" s="4" t="s">
        <v>30</v>
      </c>
      <c r="P2" s="668">
        <f>集計表!R2</f>
        <v>43862</v>
      </c>
      <c r="Q2" s="668"/>
      <c r="R2" s="5" t="s">
        <v>31</v>
      </c>
      <c r="S2" s="6" t="s">
        <v>32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集計表!N134</f>
        <v>0</v>
      </c>
      <c r="V3" s="657"/>
      <c r="W3" s="657"/>
      <c r="X3" s="657"/>
      <c r="Y3" s="657"/>
      <c r="Z3" s="657"/>
      <c r="AA3" s="8" t="s">
        <v>60</v>
      </c>
    </row>
    <row r="4" spans="1:27" ht="15" customHeight="1">
      <c r="A4" s="7" t="s">
        <v>2369</v>
      </c>
      <c r="U4" s="628" t="s">
        <v>6</v>
      </c>
      <c r="V4" s="628"/>
      <c r="W4" s="22" t="s">
        <v>34</v>
      </c>
      <c r="X4" s="734">
        <f>F65</f>
        <v>0</v>
      </c>
      <c r="Y4" s="628"/>
      <c r="Z4" s="628"/>
      <c r="AA4" s="7" t="s">
        <v>35</v>
      </c>
    </row>
    <row r="5" spans="1:27" ht="12.75" customHeight="1">
      <c r="A5" s="23"/>
      <c r="B5" s="655" t="s">
        <v>36</v>
      </c>
      <c r="C5" s="653"/>
      <c r="D5" s="653"/>
      <c r="E5" s="124" t="s">
        <v>7</v>
      </c>
      <c r="F5" s="115" t="s">
        <v>8</v>
      </c>
      <c r="G5" s="653" t="s">
        <v>24</v>
      </c>
      <c r="H5" s="653"/>
      <c r="I5" s="653"/>
      <c r="J5" s="653"/>
      <c r="K5" s="653"/>
      <c r="L5" s="653"/>
      <c r="M5" s="654"/>
      <c r="O5" s="24"/>
      <c r="P5" s="655" t="s">
        <v>25</v>
      </c>
      <c r="Q5" s="653"/>
      <c r="R5" s="653"/>
      <c r="S5" s="124" t="s">
        <v>7</v>
      </c>
      <c r="T5" s="115" t="s">
        <v>8</v>
      </c>
      <c r="U5" s="653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679" t="s">
        <v>67</v>
      </c>
      <c r="B6" s="645" t="s">
        <v>225</v>
      </c>
      <c r="C6" s="646"/>
      <c r="D6" s="647"/>
      <c r="E6" s="112">
        <v>470</v>
      </c>
      <c r="F6" s="111"/>
      <c r="G6" s="669" t="s">
        <v>235</v>
      </c>
      <c r="H6" s="670"/>
      <c r="I6" s="670"/>
      <c r="J6" s="670"/>
      <c r="K6" s="670"/>
      <c r="L6" s="670"/>
      <c r="M6" s="671"/>
      <c r="O6" s="679" t="s">
        <v>337</v>
      </c>
      <c r="P6" s="645" t="s">
        <v>329</v>
      </c>
      <c r="Q6" s="646"/>
      <c r="R6" s="647"/>
      <c r="S6" s="112">
        <v>490</v>
      </c>
      <c r="T6" s="111"/>
      <c r="U6" s="639" t="s">
        <v>330</v>
      </c>
      <c r="V6" s="640"/>
      <c r="W6" s="640"/>
      <c r="X6" s="640"/>
      <c r="Y6" s="640"/>
      <c r="Z6" s="640"/>
      <c r="AA6" s="641"/>
    </row>
    <row r="7" spans="1:27" ht="12.75" customHeight="1">
      <c r="A7" s="680"/>
      <c r="B7" s="688" t="s">
        <v>226</v>
      </c>
      <c r="C7" s="331"/>
      <c r="D7" s="332"/>
      <c r="E7" s="140">
        <v>640</v>
      </c>
      <c r="F7" s="111"/>
      <c r="G7" s="685" t="s">
        <v>1826</v>
      </c>
      <c r="H7" s="686"/>
      <c r="I7" s="686"/>
      <c r="J7" s="686"/>
      <c r="K7" s="686"/>
      <c r="L7" s="686"/>
      <c r="M7" s="687"/>
      <c r="O7" s="680"/>
      <c r="P7" s="636" t="s">
        <v>323</v>
      </c>
      <c r="Q7" s="637"/>
      <c r="R7" s="638"/>
      <c r="S7" s="111">
        <v>530</v>
      </c>
      <c r="T7" s="111"/>
      <c r="U7" s="630" t="s">
        <v>331</v>
      </c>
      <c r="V7" s="631"/>
      <c r="W7" s="631"/>
      <c r="X7" s="631"/>
      <c r="Y7" s="631"/>
      <c r="Z7" s="631"/>
      <c r="AA7" s="632"/>
    </row>
    <row r="8" spans="1:27" ht="12.75" customHeight="1">
      <c r="A8" s="680"/>
      <c r="B8" s="636" t="s">
        <v>227</v>
      </c>
      <c r="C8" s="637"/>
      <c r="D8" s="638"/>
      <c r="E8" s="111">
        <v>410</v>
      </c>
      <c r="F8" s="111"/>
      <c r="G8" s="630" t="s">
        <v>236</v>
      </c>
      <c r="H8" s="631"/>
      <c r="I8" s="631"/>
      <c r="J8" s="631"/>
      <c r="K8" s="631"/>
      <c r="L8" s="631"/>
      <c r="M8" s="632"/>
      <c r="O8" s="680"/>
      <c r="P8" s="636" t="s">
        <v>324</v>
      </c>
      <c r="Q8" s="637"/>
      <c r="R8" s="638"/>
      <c r="S8" s="111">
        <v>610</v>
      </c>
      <c r="T8" s="111"/>
      <c r="U8" s="630" t="s">
        <v>332</v>
      </c>
      <c r="V8" s="631"/>
      <c r="W8" s="631"/>
      <c r="X8" s="631"/>
      <c r="Y8" s="631"/>
      <c r="Z8" s="631"/>
      <c r="AA8" s="632"/>
    </row>
    <row r="9" spans="1:27" ht="12.75" customHeight="1">
      <c r="A9" s="680"/>
      <c r="B9" s="636" t="s">
        <v>228</v>
      </c>
      <c r="C9" s="637"/>
      <c r="D9" s="638"/>
      <c r="E9" s="111">
        <v>530</v>
      </c>
      <c r="F9" s="111"/>
      <c r="G9" s="630" t="s">
        <v>237</v>
      </c>
      <c r="H9" s="631"/>
      <c r="I9" s="631"/>
      <c r="J9" s="631"/>
      <c r="K9" s="631"/>
      <c r="L9" s="631"/>
      <c r="M9" s="632"/>
      <c r="O9" s="680"/>
      <c r="P9" s="636" t="s">
        <v>325</v>
      </c>
      <c r="Q9" s="637"/>
      <c r="R9" s="638"/>
      <c r="S9" s="111">
        <v>400</v>
      </c>
      <c r="T9" s="111"/>
      <c r="U9" s="630" t="s">
        <v>333</v>
      </c>
      <c r="V9" s="631"/>
      <c r="W9" s="631"/>
      <c r="X9" s="631"/>
      <c r="Y9" s="631"/>
      <c r="Z9" s="631"/>
      <c r="AA9" s="632"/>
    </row>
    <row r="10" spans="1:27" ht="12.75" customHeight="1">
      <c r="A10" s="680"/>
      <c r="B10" s="636" t="s">
        <v>229</v>
      </c>
      <c r="C10" s="637"/>
      <c r="D10" s="638"/>
      <c r="E10" s="111">
        <v>280</v>
      </c>
      <c r="F10" s="111"/>
      <c r="G10" s="630" t="s">
        <v>238</v>
      </c>
      <c r="H10" s="631"/>
      <c r="I10" s="631"/>
      <c r="J10" s="631"/>
      <c r="K10" s="631"/>
      <c r="L10" s="631"/>
      <c r="M10" s="632"/>
      <c r="O10" s="680"/>
      <c r="P10" s="636" t="s">
        <v>326</v>
      </c>
      <c r="Q10" s="637"/>
      <c r="R10" s="638"/>
      <c r="S10" s="111">
        <v>220</v>
      </c>
      <c r="T10" s="111"/>
      <c r="U10" s="630" t="s">
        <v>334</v>
      </c>
      <c r="V10" s="631"/>
      <c r="W10" s="631"/>
      <c r="X10" s="631"/>
      <c r="Y10" s="631"/>
      <c r="Z10" s="631"/>
      <c r="AA10" s="632"/>
    </row>
    <row r="11" spans="1:27" ht="12.75" customHeight="1">
      <c r="A11" s="680"/>
      <c r="B11" s="636" t="s">
        <v>230</v>
      </c>
      <c r="C11" s="637"/>
      <c r="D11" s="638"/>
      <c r="E11" s="111">
        <v>340</v>
      </c>
      <c r="F11" s="111"/>
      <c r="G11" s="630" t="s">
        <v>239</v>
      </c>
      <c r="H11" s="631"/>
      <c r="I11" s="631"/>
      <c r="J11" s="631"/>
      <c r="K11" s="631"/>
      <c r="L11" s="631"/>
      <c r="M11" s="632"/>
      <c r="O11" s="680"/>
      <c r="P11" s="636" t="s">
        <v>327</v>
      </c>
      <c r="Q11" s="637"/>
      <c r="R11" s="638"/>
      <c r="S11" s="111">
        <v>420</v>
      </c>
      <c r="T11" s="111"/>
      <c r="U11" s="630" t="s">
        <v>335</v>
      </c>
      <c r="V11" s="631"/>
      <c r="W11" s="631"/>
      <c r="X11" s="631"/>
      <c r="Y11" s="631"/>
      <c r="Z11" s="631"/>
      <c r="AA11" s="632"/>
    </row>
    <row r="12" spans="1:27" ht="12.75" customHeight="1">
      <c r="A12" s="680"/>
      <c r="B12" s="636" t="s">
        <v>231</v>
      </c>
      <c r="C12" s="637"/>
      <c r="D12" s="638"/>
      <c r="E12" s="111">
        <v>300</v>
      </c>
      <c r="F12" s="111"/>
      <c r="G12" s="630" t="s">
        <v>240</v>
      </c>
      <c r="H12" s="631"/>
      <c r="I12" s="631"/>
      <c r="J12" s="631"/>
      <c r="K12" s="631"/>
      <c r="L12" s="631"/>
      <c r="M12" s="632"/>
      <c r="O12" s="680"/>
      <c r="P12" s="636" t="s">
        <v>328</v>
      </c>
      <c r="Q12" s="637"/>
      <c r="R12" s="638"/>
      <c r="S12" s="111">
        <v>250</v>
      </c>
      <c r="T12" s="111"/>
      <c r="U12" s="630" t="s">
        <v>336</v>
      </c>
      <c r="V12" s="631"/>
      <c r="W12" s="631"/>
      <c r="X12" s="631"/>
      <c r="Y12" s="631"/>
      <c r="Z12" s="631"/>
      <c r="AA12" s="632"/>
    </row>
    <row r="13" spans="1:27" ht="12.75" customHeight="1">
      <c r="A13" s="680"/>
      <c r="B13" s="636" t="s">
        <v>232</v>
      </c>
      <c r="C13" s="637"/>
      <c r="D13" s="638"/>
      <c r="E13" s="111">
        <v>520</v>
      </c>
      <c r="F13" s="111"/>
      <c r="G13" s="630" t="s">
        <v>241</v>
      </c>
      <c r="H13" s="631"/>
      <c r="I13" s="631"/>
      <c r="J13" s="631"/>
      <c r="K13" s="631"/>
      <c r="L13" s="631"/>
      <c r="M13" s="632"/>
      <c r="O13" s="681"/>
      <c r="P13" s="651" t="s">
        <v>10</v>
      </c>
      <c r="Q13" s="478"/>
      <c r="R13" s="479"/>
      <c r="S13" s="116">
        <f>SUM(S6:S12)</f>
        <v>2920</v>
      </c>
      <c r="T13" s="116">
        <f>SUM(T6:T12)</f>
        <v>0</v>
      </c>
      <c r="U13" s="627"/>
      <c r="V13" s="628"/>
      <c r="W13" s="628"/>
      <c r="X13" s="628"/>
      <c r="Y13" s="628"/>
      <c r="Z13" s="628"/>
      <c r="AA13" s="629"/>
    </row>
    <row r="14" spans="1:27" ht="12.75" customHeight="1">
      <c r="A14" s="680"/>
      <c r="B14" s="692" t="s">
        <v>233</v>
      </c>
      <c r="C14" s="693"/>
      <c r="D14" s="694"/>
      <c r="E14" s="111">
        <v>450</v>
      </c>
      <c r="F14" s="111"/>
      <c r="G14" s="723" t="s">
        <v>242</v>
      </c>
      <c r="H14" s="724"/>
      <c r="I14" s="724"/>
      <c r="J14" s="724"/>
      <c r="K14" s="724"/>
      <c r="L14" s="724"/>
      <c r="M14" s="725"/>
      <c r="O14" s="679" t="s">
        <v>352</v>
      </c>
      <c r="P14" s="636" t="s">
        <v>344</v>
      </c>
      <c r="Q14" s="637"/>
      <c r="R14" s="638"/>
      <c r="S14" s="112">
        <v>390</v>
      </c>
      <c r="T14" s="111"/>
      <c r="U14" s="639" t="s">
        <v>345</v>
      </c>
      <c r="V14" s="640"/>
      <c r="W14" s="640"/>
      <c r="X14" s="640"/>
      <c r="Y14" s="640"/>
      <c r="Z14" s="640"/>
      <c r="AA14" s="641"/>
    </row>
    <row r="15" spans="1:27" ht="12.75" customHeight="1">
      <c r="A15" s="680"/>
      <c r="B15" s="695" t="s">
        <v>234</v>
      </c>
      <c r="C15" s="649"/>
      <c r="D15" s="649"/>
      <c r="E15" s="111">
        <v>340</v>
      </c>
      <c r="F15" s="111"/>
      <c r="G15" s="649" t="s">
        <v>243</v>
      </c>
      <c r="H15" s="649"/>
      <c r="I15" s="649"/>
      <c r="J15" s="649"/>
      <c r="K15" s="649"/>
      <c r="L15" s="649"/>
      <c r="M15" s="650"/>
      <c r="O15" s="680"/>
      <c r="P15" s="688" t="s">
        <v>1819</v>
      </c>
      <c r="Q15" s="331"/>
      <c r="R15" s="332"/>
      <c r="S15" s="140">
        <v>360</v>
      </c>
      <c r="T15" s="111"/>
      <c r="U15" s="685" t="s">
        <v>1817</v>
      </c>
      <c r="V15" s="686"/>
      <c r="W15" s="686"/>
      <c r="X15" s="686"/>
      <c r="Y15" s="686"/>
      <c r="Z15" s="686"/>
      <c r="AA15" s="687"/>
    </row>
    <row r="16" spans="1:27" ht="12.75" customHeight="1">
      <c r="A16" s="681"/>
      <c r="B16" s="651" t="s">
        <v>26</v>
      </c>
      <c r="C16" s="478"/>
      <c r="D16" s="479"/>
      <c r="E16" s="116">
        <f>SUM(E6:E15)</f>
        <v>4280</v>
      </c>
      <c r="F16" s="123">
        <f>SUM(F6:F15)</f>
        <v>0</v>
      </c>
      <c r="G16" s="642"/>
      <c r="H16" s="643"/>
      <c r="I16" s="643"/>
      <c r="J16" s="643"/>
      <c r="K16" s="643"/>
      <c r="L16" s="643"/>
      <c r="M16" s="644"/>
      <c r="O16" s="680"/>
      <c r="P16" s="688" t="s">
        <v>1820</v>
      </c>
      <c r="Q16" s="331"/>
      <c r="R16" s="332"/>
      <c r="S16" s="140">
        <v>280</v>
      </c>
      <c r="T16" s="111"/>
      <c r="U16" s="685" t="s">
        <v>1818</v>
      </c>
      <c r="V16" s="686"/>
      <c r="W16" s="686"/>
      <c r="X16" s="686"/>
      <c r="Y16" s="686"/>
      <c r="Z16" s="686"/>
      <c r="AA16" s="687"/>
    </row>
    <row r="17" spans="1:27" ht="12.75" customHeight="1">
      <c r="A17" s="679" t="s">
        <v>264</v>
      </c>
      <c r="B17" s="636" t="s">
        <v>244</v>
      </c>
      <c r="C17" s="637"/>
      <c r="D17" s="638"/>
      <c r="E17" s="112">
        <v>360</v>
      </c>
      <c r="F17" s="111"/>
      <c r="G17" s="702" t="s">
        <v>254</v>
      </c>
      <c r="H17" s="703"/>
      <c r="I17" s="703"/>
      <c r="J17" s="703"/>
      <c r="K17" s="703"/>
      <c r="L17" s="703"/>
      <c r="M17" s="704"/>
      <c r="O17" s="680"/>
      <c r="P17" s="636" t="s">
        <v>338</v>
      </c>
      <c r="Q17" s="637"/>
      <c r="R17" s="638"/>
      <c r="S17" s="111">
        <v>440</v>
      </c>
      <c r="T17" s="111"/>
      <c r="U17" s="630" t="s">
        <v>346</v>
      </c>
      <c r="V17" s="631"/>
      <c r="W17" s="631"/>
      <c r="X17" s="631"/>
      <c r="Y17" s="631"/>
      <c r="Z17" s="631"/>
      <c r="AA17" s="632"/>
    </row>
    <row r="18" spans="1:27" ht="12.75" customHeight="1">
      <c r="A18" s="680"/>
      <c r="B18" s="636" t="s">
        <v>245</v>
      </c>
      <c r="C18" s="637"/>
      <c r="D18" s="638"/>
      <c r="E18" s="111">
        <v>550</v>
      </c>
      <c r="F18" s="111"/>
      <c r="G18" s="689" t="s">
        <v>255</v>
      </c>
      <c r="H18" s="690"/>
      <c r="I18" s="690"/>
      <c r="J18" s="690"/>
      <c r="K18" s="690"/>
      <c r="L18" s="690"/>
      <c r="M18" s="691"/>
      <c r="O18" s="680"/>
      <c r="P18" s="636" t="s">
        <v>339</v>
      </c>
      <c r="Q18" s="637"/>
      <c r="R18" s="638"/>
      <c r="S18" s="111">
        <v>710</v>
      </c>
      <c r="T18" s="111"/>
      <c r="U18" s="630" t="s">
        <v>347</v>
      </c>
      <c r="V18" s="631"/>
      <c r="W18" s="631"/>
      <c r="X18" s="631"/>
      <c r="Y18" s="631"/>
      <c r="Z18" s="631"/>
      <c r="AA18" s="632"/>
    </row>
    <row r="19" spans="1:27" ht="12.75" customHeight="1">
      <c r="A19" s="680"/>
      <c r="B19" s="636" t="s">
        <v>246</v>
      </c>
      <c r="C19" s="637"/>
      <c r="D19" s="638"/>
      <c r="E19" s="111">
        <v>410</v>
      </c>
      <c r="F19" s="111"/>
      <c r="G19" s="689" t="s">
        <v>256</v>
      </c>
      <c r="H19" s="690"/>
      <c r="I19" s="690"/>
      <c r="J19" s="690"/>
      <c r="K19" s="690"/>
      <c r="L19" s="690"/>
      <c r="M19" s="691"/>
      <c r="O19" s="680"/>
      <c r="P19" s="636" t="s">
        <v>340</v>
      </c>
      <c r="Q19" s="637"/>
      <c r="R19" s="638"/>
      <c r="S19" s="111">
        <v>100</v>
      </c>
      <c r="T19" s="111"/>
      <c r="U19" s="630" t="s">
        <v>348</v>
      </c>
      <c r="V19" s="631"/>
      <c r="W19" s="631"/>
      <c r="X19" s="631"/>
      <c r="Y19" s="631"/>
      <c r="Z19" s="631"/>
      <c r="AA19" s="632"/>
    </row>
    <row r="20" spans="1:27" ht="12.75" customHeight="1">
      <c r="A20" s="680"/>
      <c r="B20" s="636" t="s">
        <v>247</v>
      </c>
      <c r="C20" s="637"/>
      <c r="D20" s="638"/>
      <c r="E20" s="111">
        <v>300</v>
      </c>
      <c r="F20" s="111"/>
      <c r="G20" s="689" t="s">
        <v>257</v>
      </c>
      <c r="H20" s="690"/>
      <c r="I20" s="690"/>
      <c r="J20" s="690"/>
      <c r="K20" s="690"/>
      <c r="L20" s="690"/>
      <c r="M20" s="691"/>
      <c r="O20" s="680"/>
      <c r="P20" s="636" t="s">
        <v>341</v>
      </c>
      <c r="Q20" s="637"/>
      <c r="R20" s="638"/>
      <c r="S20" s="111">
        <v>500</v>
      </c>
      <c r="T20" s="111"/>
      <c r="U20" s="630" t="s">
        <v>349</v>
      </c>
      <c r="V20" s="631"/>
      <c r="W20" s="631"/>
      <c r="X20" s="631"/>
      <c r="Y20" s="631"/>
      <c r="Z20" s="631"/>
      <c r="AA20" s="632"/>
    </row>
    <row r="21" spans="1:27" ht="12.75" customHeight="1">
      <c r="A21" s="680"/>
      <c r="B21" s="636" t="s">
        <v>248</v>
      </c>
      <c r="C21" s="637"/>
      <c r="D21" s="638"/>
      <c r="E21" s="111">
        <v>450</v>
      </c>
      <c r="F21" s="111"/>
      <c r="G21" s="689" t="s">
        <v>258</v>
      </c>
      <c r="H21" s="690"/>
      <c r="I21" s="690"/>
      <c r="J21" s="690"/>
      <c r="K21" s="690"/>
      <c r="L21" s="690"/>
      <c r="M21" s="691"/>
      <c r="O21" s="680"/>
      <c r="P21" s="636" t="s">
        <v>342</v>
      </c>
      <c r="Q21" s="637"/>
      <c r="R21" s="638"/>
      <c r="S21" s="111">
        <v>300</v>
      </c>
      <c r="T21" s="111"/>
      <c r="U21" s="630" t="s">
        <v>350</v>
      </c>
      <c r="V21" s="631"/>
      <c r="W21" s="631"/>
      <c r="X21" s="631"/>
      <c r="Y21" s="631"/>
      <c r="Z21" s="631"/>
      <c r="AA21" s="632"/>
    </row>
    <row r="22" spans="1:27" ht="12.75" customHeight="1">
      <c r="A22" s="680"/>
      <c r="B22" s="636" t="s">
        <v>249</v>
      </c>
      <c r="C22" s="637"/>
      <c r="D22" s="638"/>
      <c r="E22" s="111">
        <v>440</v>
      </c>
      <c r="F22" s="111"/>
      <c r="G22" s="689" t="s">
        <v>259</v>
      </c>
      <c r="H22" s="690"/>
      <c r="I22" s="690"/>
      <c r="J22" s="690"/>
      <c r="K22" s="690"/>
      <c r="L22" s="690"/>
      <c r="M22" s="691"/>
      <c r="O22" s="680"/>
      <c r="P22" s="636" t="s">
        <v>343</v>
      </c>
      <c r="Q22" s="637"/>
      <c r="R22" s="638"/>
      <c r="S22" s="111">
        <v>350</v>
      </c>
      <c r="T22" s="111"/>
      <c r="U22" s="630" t="s">
        <v>351</v>
      </c>
      <c r="V22" s="631"/>
      <c r="W22" s="631"/>
      <c r="X22" s="631"/>
      <c r="Y22" s="631"/>
      <c r="Z22" s="631"/>
      <c r="AA22" s="632"/>
    </row>
    <row r="23" spans="1:27" ht="12.75" customHeight="1">
      <c r="A23" s="680"/>
      <c r="B23" s="636" t="s">
        <v>250</v>
      </c>
      <c r="C23" s="637"/>
      <c r="D23" s="638"/>
      <c r="E23" s="111">
        <v>310</v>
      </c>
      <c r="F23" s="111"/>
      <c r="G23" s="689" t="s">
        <v>260</v>
      </c>
      <c r="H23" s="690"/>
      <c r="I23" s="690"/>
      <c r="J23" s="690"/>
      <c r="K23" s="690"/>
      <c r="L23" s="690"/>
      <c r="M23" s="691"/>
      <c r="O23" s="681"/>
      <c r="P23" s="651" t="s">
        <v>10</v>
      </c>
      <c r="Q23" s="478"/>
      <c r="R23" s="479"/>
      <c r="S23" s="116">
        <f>SUM(S14:S22)</f>
        <v>3430</v>
      </c>
      <c r="T23" s="116">
        <f>SUM(T14:T22)</f>
        <v>0</v>
      </c>
      <c r="U23" s="627"/>
      <c r="V23" s="628"/>
      <c r="W23" s="628"/>
      <c r="X23" s="628"/>
      <c r="Y23" s="628"/>
      <c r="Z23" s="628"/>
      <c r="AA23" s="629"/>
    </row>
    <row r="24" spans="1:27" ht="12.75" customHeight="1">
      <c r="A24" s="680"/>
      <c r="B24" s="636" t="s">
        <v>251</v>
      </c>
      <c r="C24" s="637"/>
      <c r="D24" s="638"/>
      <c r="E24" s="111">
        <v>340</v>
      </c>
      <c r="F24" s="111"/>
      <c r="G24" s="689" t="s">
        <v>261</v>
      </c>
      <c r="H24" s="690"/>
      <c r="I24" s="690"/>
      <c r="J24" s="690"/>
      <c r="K24" s="690"/>
      <c r="L24" s="690"/>
      <c r="M24" s="691"/>
      <c r="O24" s="679" t="s">
        <v>367</v>
      </c>
      <c r="P24" s="636" t="s">
        <v>353</v>
      </c>
      <c r="Q24" s="637"/>
      <c r="R24" s="638"/>
      <c r="S24" s="112">
        <v>760</v>
      </c>
      <c r="T24" s="111"/>
      <c r="U24" s="639" t="s">
        <v>360</v>
      </c>
      <c r="V24" s="640"/>
      <c r="W24" s="640"/>
      <c r="X24" s="640"/>
      <c r="Y24" s="640"/>
      <c r="Z24" s="640"/>
      <c r="AA24" s="641"/>
    </row>
    <row r="25" spans="1:27" ht="12.75" customHeight="1">
      <c r="A25" s="680"/>
      <c r="B25" s="636" t="s">
        <v>252</v>
      </c>
      <c r="C25" s="637"/>
      <c r="D25" s="638"/>
      <c r="E25" s="111">
        <v>280</v>
      </c>
      <c r="F25" s="111"/>
      <c r="G25" s="720" t="s">
        <v>262</v>
      </c>
      <c r="H25" s="721"/>
      <c r="I25" s="721"/>
      <c r="J25" s="721"/>
      <c r="K25" s="721"/>
      <c r="L25" s="721"/>
      <c r="M25" s="722"/>
      <c r="O25" s="680"/>
      <c r="P25" s="636" t="s">
        <v>354</v>
      </c>
      <c r="Q25" s="637"/>
      <c r="R25" s="638"/>
      <c r="S25" s="111">
        <v>460</v>
      </c>
      <c r="T25" s="111"/>
      <c r="U25" s="630" t="s">
        <v>361</v>
      </c>
      <c r="V25" s="631"/>
      <c r="W25" s="631"/>
      <c r="X25" s="631"/>
      <c r="Y25" s="631"/>
      <c r="Z25" s="631"/>
      <c r="AA25" s="632"/>
    </row>
    <row r="26" spans="1:27" ht="12.75" customHeight="1">
      <c r="A26" s="680"/>
      <c r="B26" s="636" t="s">
        <v>253</v>
      </c>
      <c r="C26" s="637"/>
      <c r="D26" s="638"/>
      <c r="E26" s="111">
        <v>350</v>
      </c>
      <c r="F26" s="111"/>
      <c r="G26" s="689" t="s">
        <v>263</v>
      </c>
      <c r="H26" s="690"/>
      <c r="I26" s="690"/>
      <c r="J26" s="690"/>
      <c r="K26" s="690"/>
      <c r="L26" s="690"/>
      <c r="M26" s="691"/>
      <c r="O26" s="680"/>
      <c r="P26" s="636" t="s">
        <v>355</v>
      </c>
      <c r="Q26" s="637"/>
      <c r="R26" s="638"/>
      <c r="S26" s="111">
        <v>340</v>
      </c>
      <c r="T26" s="111"/>
      <c r="U26" s="630" t="s">
        <v>362</v>
      </c>
      <c r="V26" s="631"/>
      <c r="W26" s="631"/>
      <c r="X26" s="631"/>
      <c r="Y26" s="631"/>
      <c r="Z26" s="631"/>
      <c r="AA26" s="632"/>
    </row>
    <row r="27" spans="1:27" ht="12.75" customHeight="1">
      <c r="A27" s="680"/>
      <c r="B27" s="636" t="s">
        <v>1797</v>
      </c>
      <c r="C27" s="637"/>
      <c r="D27" s="638"/>
      <c r="E27" s="111">
        <v>830</v>
      </c>
      <c r="F27" s="111"/>
      <c r="G27" s="689" t="s">
        <v>1799</v>
      </c>
      <c r="H27" s="690"/>
      <c r="I27" s="690"/>
      <c r="J27" s="690"/>
      <c r="K27" s="690"/>
      <c r="L27" s="690"/>
      <c r="M27" s="691"/>
      <c r="O27" s="680"/>
      <c r="P27" s="636" t="s">
        <v>356</v>
      </c>
      <c r="Q27" s="637"/>
      <c r="R27" s="638"/>
      <c r="S27" s="111">
        <v>410</v>
      </c>
      <c r="T27" s="111"/>
      <c r="U27" s="630" t="s">
        <v>363</v>
      </c>
      <c r="V27" s="631"/>
      <c r="W27" s="631"/>
      <c r="X27" s="631"/>
      <c r="Y27" s="631"/>
      <c r="Z27" s="631"/>
      <c r="AA27" s="632"/>
    </row>
    <row r="28" spans="1:27" ht="12.75" customHeight="1">
      <c r="A28" s="680"/>
      <c r="B28" s="636" t="s">
        <v>1798</v>
      </c>
      <c r="C28" s="637"/>
      <c r="D28" s="638"/>
      <c r="E28" s="111">
        <v>430</v>
      </c>
      <c r="F28" s="111"/>
      <c r="G28" s="699" t="s">
        <v>1800</v>
      </c>
      <c r="H28" s="700"/>
      <c r="I28" s="700"/>
      <c r="J28" s="700"/>
      <c r="K28" s="700"/>
      <c r="L28" s="700"/>
      <c r="M28" s="701"/>
      <c r="O28" s="680"/>
      <c r="P28" s="636" t="s">
        <v>357</v>
      </c>
      <c r="Q28" s="637"/>
      <c r="R28" s="638"/>
      <c r="S28" s="111">
        <v>370</v>
      </c>
      <c r="T28" s="111"/>
      <c r="U28" s="740" t="s">
        <v>364</v>
      </c>
      <c r="V28" s="741"/>
      <c r="W28" s="741"/>
      <c r="X28" s="741"/>
      <c r="Y28" s="741"/>
      <c r="Z28" s="741"/>
      <c r="AA28" s="742"/>
    </row>
    <row r="29" spans="1:27" ht="12.75" customHeight="1">
      <c r="A29" s="681"/>
      <c r="B29" s="651" t="s">
        <v>10</v>
      </c>
      <c r="C29" s="478"/>
      <c r="D29" s="479"/>
      <c r="E29" s="116">
        <f>SUM(E17:E28)</f>
        <v>5050</v>
      </c>
      <c r="F29" s="122">
        <f>SUM(F17:F28)</f>
        <v>0</v>
      </c>
      <c r="G29" s="696"/>
      <c r="H29" s="697"/>
      <c r="I29" s="697"/>
      <c r="J29" s="697"/>
      <c r="K29" s="697"/>
      <c r="L29" s="697"/>
      <c r="M29" s="698"/>
      <c r="O29" s="680"/>
      <c r="P29" s="636" t="s">
        <v>358</v>
      </c>
      <c r="Q29" s="637"/>
      <c r="R29" s="638"/>
      <c r="S29" s="111">
        <v>350</v>
      </c>
      <c r="T29" s="111"/>
      <c r="U29" s="740" t="s">
        <v>365</v>
      </c>
      <c r="V29" s="741"/>
      <c r="W29" s="741"/>
      <c r="X29" s="741"/>
      <c r="Y29" s="741"/>
      <c r="Z29" s="741"/>
      <c r="AA29" s="742"/>
    </row>
    <row r="30" spans="1:27" ht="12.75" customHeight="1">
      <c r="A30" s="679" t="s">
        <v>279</v>
      </c>
      <c r="B30" s="636" t="s">
        <v>265</v>
      </c>
      <c r="C30" s="637"/>
      <c r="D30" s="638"/>
      <c r="E30" s="112">
        <v>440</v>
      </c>
      <c r="F30" s="111"/>
      <c r="G30" s="715" t="s">
        <v>272</v>
      </c>
      <c r="H30" s="716"/>
      <c r="I30" s="716"/>
      <c r="J30" s="716"/>
      <c r="K30" s="716"/>
      <c r="L30" s="716"/>
      <c r="M30" s="717"/>
      <c r="O30" s="680"/>
      <c r="P30" s="633" t="s">
        <v>359</v>
      </c>
      <c r="Q30" s="634"/>
      <c r="R30" s="635"/>
      <c r="S30" s="113">
        <v>260</v>
      </c>
      <c r="T30" s="111"/>
      <c r="U30" s="737" t="s">
        <v>366</v>
      </c>
      <c r="V30" s="738"/>
      <c r="W30" s="738"/>
      <c r="X30" s="738"/>
      <c r="Y30" s="738"/>
      <c r="Z30" s="738"/>
      <c r="AA30" s="739"/>
    </row>
    <row r="31" spans="1:27" ht="12.75" customHeight="1">
      <c r="A31" s="680"/>
      <c r="B31" s="636" t="s">
        <v>266</v>
      </c>
      <c r="C31" s="637"/>
      <c r="D31" s="638"/>
      <c r="E31" s="111">
        <v>300</v>
      </c>
      <c r="F31" s="111"/>
      <c r="G31" s="689" t="s">
        <v>273</v>
      </c>
      <c r="H31" s="690"/>
      <c r="I31" s="690"/>
      <c r="J31" s="690"/>
      <c r="K31" s="690"/>
      <c r="L31" s="690"/>
      <c r="M31" s="691"/>
      <c r="O31" s="681"/>
      <c r="P31" s="651" t="s">
        <v>10</v>
      </c>
      <c r="Q31" s="478"/>
      <c r="R31" s="705"/>
      <c r="S31" s="116">
        <f>SUM(S24:S30)</f>
        <v>2950</v>
      </c>
      <c r="T31" s="116">
        <f>SUM(T24:T30)</f>
        <v>0</v>
      </c>
      <c r="U31" s="729"/>
      <c r="V31" s="729"/>
      <c r="W31" s="729"/>
      <c r="X31" s="729"/>
      <c r="Y31" s="729"/>
      <c r="Z31" s="729"/>
      <c r="AA31" s="730"/>
    </row>
    <row r="32" spans="1:27" ht="12.75" customHeight="1">
      <c r="A32" s="680"/>
      <c r="B32" s="636" t="s">
        <v>267</v>
      </c>
      <c r="C32" s="637"/>
      <c r="D32" s="638"/>
      <c r="E32" s="111">
        <v>380</v>
      </c>
      <c r="F32" s="111"/>
      <c r="G32" s="689" t="s">
        <v>274</v>
      </c>
      <c r="H32" s="690"/>
      <c r="I32" s="690"/>
      <c r="J32" s="690"/>
      <c r="K32" s="690"/>
      <c r="L32" s="690"/>
      <c r="M32" s="691"/>
      <c r="O32" s="679" t="s">
        <v>375</v>
      </c>
      <c r="P32" s="636" t="s">
        <v>368</v>
      </c>
      <c r="Q32" s="637"/>
      <c r="R32" s="638"/>
      <c r="S32" s="112">
        <v>500</v>
      </c>
      <c r="T32" s="111"/>
      <c r="U32" s="639" t="s">
        <v>372</v>
      </c>
      <c r="V32" s="640"/>
      <c r="W32" s="640"/>
      <c r="X32" s="640"/>
      <c r="Y32" s="640"/>
      <c r="Z32" s="640"/>
      <c r="AA32" s="641"/>
    </row>
    <row r="33" spans="1:31" ht="12.75" customHeight="1">
      <c r="A33" s="680"/>
      <c r="B33" s="636" t="s">
        <v>268</v>
      </c>
      <c r="C33" s="637"/>
      <c r="D33" s="638"/>
      <c r="E33" s="111">
        <v>400</v>
      </c>
      <c r="F33" s="111"/>
      <c r="G33" s="689" t="s">
        <v>275</v>
      </c>
      <c r="H33" s="690"/>
      <c r="I33" s="690"/>
      <c r="J33" s="690"/>
      <c r="K33" s="690"/>
      <c r="L33" s="690"/>
      <c r="M33" s="691"/>
      <c r="O33" s="680"/>
      <c r="P33" s="636" t="s">
        <v>369</v>
      </c>
      <c r="Q33" s="637"/>
      <c r="R33" s="638"/>
      <c r="S33" s="111">
        <v>470</v>
      </c>
      <c r="T33" s="111"/>
      <c r="U33" s="630" t="s">
        <v>373</v>
      </c>
      <c r="V33" s="631"/>
      <c r="W33" s="631"/>
      <c r="X33" s="631"/>
      <c r="Y33" s="631"/>
      <c r="Z33" s="631"/>
      <c r="AA33" s="632"/>
    </row>
    <row r="34" spans="1:31" ht="12.75" customHeight="1">
      <c r="A34" s="680"/>
      <c r="B34" s="636" t="s">
        <v>269</v>
      </c>
      <c r="C34" s="637"/>
      <c r="D34" s="638"/>
      <c r="E34" s="111">
        <v>260</v>
      </c>
      <c r="F34" s="111"/>
      <c r="G34" s="689" t="s">
        <v>276</v>
      </c>
      <c r="H34" s="690"/>
      <c r="I34" s="690"/>
      <c r="J34" s="690"/>
      <c r="K34" s="690"/>
      <c r="L34" s="690"/>
      <c r="M34" s="691"/>
      <c r="O34" s="680"/>
      <c r="P34" s="636" t="s">
        <v>370</v>
      </c>
      <c r="Q34" s="637"/>
      <c r="R34" s="638"/>
      <c r="S34" s="111">
        <v>310</v>
      </c>
      <c r="T34" s="111"/>
      <c r="U34" s="630" t="s">
        <v>374</v>
      </c>
      <c r="V34" s="631"/>
      <c r="W34" s="631"/>
      <c r="X34" s="631"/>
      <c r="Y34" s="631"/>
      <c r="Z34" s="631"/>
      <c r="AA34" s="632"/>
    </row>
    <row r="35" spans="1:31" ht="12.75" customHeight="1">
      <c r="A35" s="680"/>
      <c r="B35" s="636" t="s">
        <v>270</v>
      </c>
      <c r="C35" s="637"/>
      <c r="D35" s="638"/>
      <c r="E35" s="111">
        <v>340</v>
      </c>
      <c r="F35" s="111"/>
      <c r="G35" s="689" t="s">
        <v>277</v>
      </c>
      <c r="H35" s="690"/>
      <c r="I35" s="690"/>
      <c r="J35" s="690"/>
      <c r="K35" s="690"/>
      <c r="L35" s="690"/>
      <c r="M35" s="691"/>
      <c r="O35" s="680"/>
      <c r="P35" s="688" t="s">
        <v>371</v>
      </c>
      <c r="Q35" s="331"/>
      <c r="R35" s="332"/>
      <c r="S35" s="140">
        <v>490</v>
      </c>
      <c r="T35" s="140"/>
      <c r="U35" s="685" t="s">
        <v>2370</v>
      </c>
      <c r="V35" s="686"/>
      <c r="W35" s="686"/>
      <c r="X35" s="686"/>
      <c r="Y35" s="686"/>
      <c r="Z35" s="686"/>
      <c r="AA35" s="687"/>
    </row>
    <row r="36" spans="1:31" ht="12.75" customHeight="1">
      <c r="A36" s="680"/>
      <c r="B36" s="636" t="s">
        <v>271</v>
      </c>
      <c r="C36" s="637"/>
      <c r="D36" s="638"/>
      <c r="E36" s="111">
        <v>460</v>
      </c>
      <c r="F36" s="111"/>
      <c r="G36" s="699" t="s">
        <v>278</v>
      </c>
      <c r="H36" s="700"/>
      <c r="I36" s="700"/>
      <c r="J36" s="700"/>
      <c r="K36" s="700"/>
      <c r="L36" s="700"/>
      <c r="M36" s="701"/>
      <c r="O36" s="681"/>
      <c r="P36" s="651" t="s">
        <v>10</v>
      </c>
      <c r="Q36" s="478"/>
      <c r="R36" s="479"/>
      <c r="S36" s="116">
        <f>SUM(S32:S35)</f>
        <v>1770</v>
      </c>
      <c r="T36" s="116">
        <f>SUM(T32:T35)</f>
        <v>0</v>
      </c>
      <c r="U36" s="729"/>
      <c r="V36" s="729"/>
      <c r="W36" s="729"/>
      <c r="X36" s="729"/>
      <c r="Y36" s="729"/>
      <c r="Z36" s="729"/>
      <c r="AA36" s="730"/>
    </row>
    <row r="37" spans="1:31" ht="12.75" customHeight="1">
      <c r="A37" s="681"/>
      <c r="B37" s="651" t="s">
        <v>10</v>
      </c>
      <c r="C37" s="478"/>
      <c r="D37" s="705"/>
      <c r="E37" s="116">
        <f>SUM(E30:E36)</f>
        <v>2580</v>
      </c>
      <c r="F37" s="116">
        <f>SUM(F30:F36)</f>
        <v>0</v>
      </c>
      <c r="G37" s="729"/>
      <c r="H37" s="729"/>
      <c r="I37" s="729"/>
      <c r="J37" s="729"/>
      <c r="K37" s="729"/>
      <c r="L37" s="729"/>
      <c r="M37" s="730"/>
      <c r="O37" s="679" t="s">
        <v>392</v>
      </c>
      <c r="P37" s="726" t="s">
        <v>376</v>
      </c>
      <c r="Q37" s="727"/>
      <c r="R37" s="728"/>
      <c r="S37" s="112">
        <v>420</v>
      </c>
      <c r="T37" s="111"/>
      <c r="U37" s="715" t="s">
        <v>384</v>
      </c>
      <c r="V37" s="716"/>
      <c r="W37" s="716"/>
      <c r="X37" s="716"/>
      <c r="Y37" s="716"/>
      <c r="Z37" s="716"/>
      <c r="AA37" s="717"/>
    </row>
    <row r="38" spans="1:31" ht="12.75" customHeight="1">
      <c r="A38" s="679" t="s">
        <v>294</v>
      </c>
      <c r="B38" s="636" t="s">
        <v>280</v>
      </c>
      <c r="C38" s="637"/>
      <c r="D38" s="638"/>
      <c r="E38" s="112">
        <v>290</v>
      </c>
      <c r="F38" s="111"/>
      <c r="G38" s="715" t="s">
        <v>287</v>
      </c>
      <c r="H38" s="716"/>
      <c r="I38" s="716"/>
      <c r="J38" s="716"/>
      <c r="K38" s="716"/>
      <c r="L38" s="716"/>
      <c r="M38" s="717"/>
      <c r="O38" s="680"/>
      <c r="P38" s="735" t="s">
        <v>377</v>
      </c>
      <c r="Q38" s="686"/>
      <c r="R38" s="736"/>
      <c r="S38" s="111">
        <v>500</v>
      </c>
      <c r="T38" s="111"/>
      <c r="U38" s="689" t="s">
        <v>385</v>
      </c>
      <c r="V38" s="690"/>
      <c r="W38" s="690"/>
      <c r="X38" s="690"/>
      <c r="Y38" s="690"/>
      <c r="Z38" s="690"/>
      <c r="AA38" s="691"/>
    </row>
    <row r="39" spans="1:31" ht="12.75" customHeight="1">
      <c r="A39" s="680"/>
      <c r="B39" s="636" t="s">
        <v>281</v>
      </c>
      <c r="C39" s="637"/>
      <c r="D39" s="638"/>
      <c r="E39" s="111">
        <v>290</v>
      </c>
      <c r="F39" s="111"/>
      <c r="G39" s="689" t="s">
        <v>288</v>
      </c>
      <c r="H39" s="690"/>
      <c r="I39" s="690"/>
      <c r="J39" s="690"/>
      <c r="K39" s="690"/>
      <c r="L39" s="690"/>
      <c r="M39" s="691"/>
      <c r="O39" s="680"/>
      <c r="P39" s="735" t="s">
        <v>378</v>
      </c>
      <c r="Q39" s="686"/>
      <c r="R39" s="736"/>
      <c r="S39" s="111">
        <v>300</v>
      </c>
      <c r="T39" s="111"/>
      <c r="U39" s="689" t="s">
        <v>386</v>
      </c>
      <c r="V39" s="690"/>
      <c r="W39" s="690"/>
      <c r="X39" s="690"/>
      <c r="Y39" s="690"/>
      <c r="Z39" s="690"/>
      <c r="AA39" s="691"/>
    </row>
    <row r="40" spans="1:31" ht="12.75" customHeight="1">
      <c r="A40" s="680"/>
      <c r="B40" s="636" t="s">
        <v>282</v>
      </c>
      <c r="C40" s="637"/>
      <c r="D40" s="638"/>
      <c r="E40" s="111">
        <v>270</v>
      </c>
      <c r="F40" s="111"/>
      <c r="G40" s="689" t="s">
        <v>289</v>
      </c>
      <c r="H40" s="690"/>
      <c r="I40" s="690"/>
      <c r="J40" s="690"/>
      <c r="K40" s="690"/>
      <c r="L40" s="690"/>
      <c r="M40" s="691"/>
      <c r="O40" s="680"/>
      <c r="P40" s="735" t="s">
        <v>379</v>
      </c>
      <c r="Q40" s="686"/>
      <c r="R40" s="736"/>
      <c r="S40" s="111">
        <v>780</v>
      </c>
      <c r="T40" s="111"/>
      <c r="U40" s="689" t="s">
        <v>387</v>
      </c>
      <c r="V40" s="690"/>
      <c r="W40" s="690"/>
      <c r="X40" s="690"/>
      <c r="Y40" s="690"/>
      <c r="Z40" s="690"/>
      <c r="AA40" s="691"/>
    </row>
    <row r="41" spans="1:31" ht="12.75" customHeight="1">
      <c r="A41" s="680"/>
      <c r="B41" s="636" t="s">
        <v>283</v>
      </c>
      <c r="C41" s="637"/>
      <c r="D41" s="638"/>
      <c r="E41" s="111">
        <v>310</v>
      </c>
      <c r="F41" s="111"/>
      <c r="G41" s="689" t="s">
        <v>290</v>
      </c>
      <c r="H41" s="690"/>
      <c r="I41" s="690"/>
      <c r="J41" s="690"/>
      <c r="K41" s="690"/>
      <c r="L41" s="690"/>
      <c r="M41" s="691"/>
      <c r="O41" s="680"/>
      <c r="P41" s="735" t="s">
        <v>380</v>
      </c>
      <c r="Q41" s="686"/>
      <c r="R41" s="736"/>
      <c r="S41" s="111">
        <v>540</v>
      </c>
      <c r="T41" s="111"/>
      <c r="U41" s="689" t="s">
        <v>388</v>
      </c>
      <c r="V41" s="690"/>
      <c r="W41" s="690"/>
      <c r="X41" s="690"/>
      <c r="Y41" s="690"/>
      <c r="Z41" s="690"/>
      <c r="AA41" s="691"/>
    </row>
    <row r="42" spans="1:31" ht="12.75" customHeight="1">
      <c r="A42" s="680"/>
      <c r="B42" s="636" t="s">
        <v>284</v>
      </c>
      <c r="C42" s="637"/>
      <c r="D42" s="638"/>
      <c r="E42" s="111">
        <v>290</v>
      </c>
      <c r="F42" s="111"/>
      <c r="G42" s="689" t="s">
        <v>291</v>
      </c>
      <c r="H42" s="690"/>
      <c r="I42" s="690"/>
      <c r="J42" s="690"/>
      <c r="K42" s="690"/>
      <c r="L42" s="690"/>
      <c r="M42" s="691"/>
      <c r="O42" s="680"/>
      <c r="P42" s="735" t="s">
        <v>1804</v>
      </c>
      <c r="Q42" s="686"/>
      <c r="R42" s="736"/>
      <c r="S42" s="111">
        <v>380</v>
      </c>
      <c r="T42" s="111"/>
      <c r="U42" s="689" t="s">
        <v>1806</v>
      </c>
      <c r="V42" s="690"/>
      <c r="W42" s="690"/>
      <c r="X42" s="690"/>
      <c r="Y42" s="690"/>
      <c r="Z42" s="690"/>
      <c r="AA42" s="691"/>
      <c r="AE42" s="34"/>
    </row>
    <row r="43" spans="1:31" ht="12.75" customHeight="1">
      <c r="A43" s="680"/>
      <c r="B43" s="636" t="s">
        <v>285</v>
      </c>
      <c r="C43" s="637"/>
      <c r="D43" s="638"/>
      <c r="E43" s="111">
        <v>350</v>
      </c>
      <c r="F43" s="111"/>
      <c r="G43" s="689" t="s">
        <v>292</v>
      </c>
      <c r="H43" s="690"/>
      <c r="I43" s="690"/>
      <c r="J43" s="690"/>
      <c r="K43" s="690"/>
      <c r="L43" s="690"/>
      <c r="M43" s="691"/>
      <c r="O43" s="680"/>
      <c r="P43" s="735" t="s">
        <v>1805</v>
      </c>
      <c r="Q43" s="686"/>
      <c r="R43" s="736"/>
      <c r="S43" s="111">
        <v>390</v>
      </c>
      <c r="T43" s="111"/>
      <c r="U43" s="689" t="s">
        <v>1807</v>
      </c>
      <c r="V43" s="690"/>
      <c r="W43" s="690"/>
      <c r="X43" s="690"/>
      <c r="Y43" s="690"/>
      <c r="Z43" s="690"/>
      <c r="AA43" s="691"/>
      <c r="AE43" s="34"/>
    </row>
    <row r="44" spans="1:31" ht="12.75" customHeight="1">
      <c r="A44" s="680"/>
      <c r="B44" s="636" t="s">
        <v>286</v>
      </c>
      <c r="C44" s="637"/>
      <c r="D44" s="638"/>
      <c r="E44" s="111">
        <v>490</v>
      </c>
      <c r="F44" s="111"/>
      <c r="G44" s="699" t="s">
        <v>293</v>
      </c>
      <c r="H44" s="700"/>
      <c r="I44" s="700"/>
      <c r="J44" s="700"/>
      <c r="K44" s="700"/>
      <c r="L44" s="700"/>
      <c r="M44" s="701"/>
      <c r="O44" s="680"/>
      <c r="P44" s="735" t="s">
        <v>381</v>
      </c>
      <c r="Q44" s="686"/>
      <c r="R44" s="736"/>
      <c r="S44" s="111">
        <v>550</v>
      </c>
      <c r="T44" s="111"/>
      <c r="U44" s="689" t="s">
        <v>389</v>
      </c>
      <c r="V44" s="690"/>
      <c r="W44" s="690"/>
      <c r="X44" s="690"/>
      <c r="Y44" s="690"/>
      <c r="Z44" s="690"/>
      <c r="AA44" s="691"/>
    </row>
    <row r="45" spans="1:31" ht="12.75" customHeight="1">
      <c r="A45" s="681"/>
      <c r="B45" s="651" t="s">
        <v>10</v>
      </c>
      <c r="C45" s="478"/>
      <c r="D45" s="705"/>
      <c r="E45" s="116">
        <f>SUM(E38:E44)</f>
        <v>2290</v>
      </c>
      <c r="F45" s="116">
        <f>SUM(F38:F44)</f>
        <v>0</v>
      </c>
      <c r="G45" s="729"/>
      <c r="H45" s="729"/>
      <c r="I45" s="729"/>
      <c r="J45" s="729"/>
      <c r="K45" s="729"/>
      <c r="L45" s="729"/>
      <c r="M45" s="730"/>
      <c r="O45" s="680"/>
      <c r="P45" s="735" t="s">
        <v>382</v>
      </c>
      <c r="Q45" s="686"/>
      <c r="R45" s="736"/>
      <c r="S45" s="111">
        <v>380</v>
      </c>
      <c r="T45" s="111"/>
      <c r="U45" s="689" t="s">
        <v>390</v>
      </c>
      <c r="V45" s="690"/>
      <c r="W45" s="690"/>
      <c r="X45" s="690"/>
      <c r="Y45" s="690"/>
      <c r="Z45" s="690"/>
      <c r="AA45" s="691"/>
    </row>
    <row r="46" spans="1:31" ht="12.75" customHeight="1">
      <c r="A46" s="679" t="s">
        <v>315</v>
      </c>
      <c r="B46" s="692" t="s">
        <v>295</v>
      </c>
      <c r="C46" s="693"/>
      <c r="D46" s="694"/>
      <c r="E46" s="111">
        <v>340</v>
      </c>
      <c r="F46" s="111"/>
      <c r="G46" s="753" t="s">
        <v>305</v>
      </c>
      <c r="H46" s="754"/>
      <c r="I46" s="754"/>
      <c r="J46" s="754"/>
      <c r="K46" s="754"/>
      <c r="L46" s="754"/>
      <c r="M46" s="755"/>
      <c r="O46" s="680"/>
      <c r="P46" s="735" t="s">
        <v>383</v>
      </c>
      <c r="Q46" s="686"/>
      <c r="R46" s="736"/>
      <c r="S46" s="111">
        <v>450</v>
      </c>
      <c r="T46" s="111"/>
      <c r="U46" s="689" t="s">
        <v>391</v>
      </c>
      <c r="V46" s="690"/>
      <c r="W46" s="690"/>
      <c r="X46" s="690"/>
      <c r="Y46" s="690"/>
      <c r="Z46" s="690"/>
      <c r="AA46" s="691"/>
    </row>
    <row r="47" spans="1:31" ht="12.75" customHeight="1">
      <c r="A47" s="680"/>
      <c r="B47" s="636" t="s">
        <v>296</v>
      </c>
      <c r="C47" s="637"/>
      <c r="D47" s="638"/>
      <c r="E47" s="111">
        <v>310</v>
      </c>
      <c r="F47" s="111"/>
      <c r="G47" s="689" t="s">
        <v>306</v>
      </c>
      <c r="H47" s="690"/>
      <c r="I47" s="690"/>
      <c r="J47" s="690"/>
      <c r="K47" s="690"/>
      <c r="L47" s="690"/>
      <c r="M47" s="691"/>
      <c r="O47" s="681"/>
      <c r="P47" s="651" t="s">
        <v>10</v>
      </c>
      <c r="Q47" s="478"/>
      <c r="R47" s="479"/>
      <c r="S47" s="116">
        <f>SUM(S37:S46)</f>
        <v>4690</v>
      </c>
      <c r="T47" s="116">
        <f>SUM(T37:T46)</f>
        <v>0</v>
      </c>
      <c r="U47" s="729"/>
      <c r="V47" s="729"/>
      <c r="W47" s="729"/>
      <c r="X47" s="729"/>
      <c r="Y47" s="729"/>
      <c r="Z47" s="729"/>
      <c r="AA47" s="730"/>
    </row>
    <row r="48" spans="1:31" ht="12.75" customHeight="1">
      <c r="A48" s="680"/>
      <c r="B48" s="636" t="s">
        <v>297</v>
      </c>
      <c r="C48" s="637"/>
      <c r="D48" s="638"/>
      <c r="E48" s="111">
        <v>270</v>
      </c>
      <c r="F48" s="111"/>
      <c r="G48" s="689" t="s">
        <v>307</v>
      </c>
      <c r="H48" s="690"/>
      <c r="I48" s="690"/>
      <c r="J48" s="690"/>
      <c r="K48" s="690"/>
      <c r="L48" s="690"/>
      <c r="M48" s="691"/>
      <c r="O48" s="712" t="s">
        <v>321</v>
      </c>
      <c r="P48" s="713"/>
      <c r="Q48" s="713"/>
      <c r="R48" s="714"/>
      <c r="S48" s="126">
        <f>SUM(S13,S23,S31,S36,S47)</f>
        <v>15760</v>
      </c>
      <c r="T48" s="126">
        <f>SUM(T13,T23,T31,T36,T47)</f>
        <v>0</v>
      </c>
      <c r="U48" s="21"/>
      <c r="V48" s="21"/>
      <c r="W48" s="21"/>
      <c r="X48" s="21"/>
      <c r="Y48" s="21"/>
      <c r="Z48" s="21"/>
      <c r="AA48" s="21"/>
    </row>
    <row r="49" spans="1:27" ht="12.75" customHeight="1">
      <c r="A49" s="680"/>
      <c r="B49" s="636" t="s">
        <v>298</v>
      </c>
      <c r="C49" s="637"/>
      <c r="D49" s="638"/>
      <c r="E49" s="111">
        <v>500</v>
      </c>
      <c r="F49" s="111"/>
      <c r="G49" s="689" t="s">
        <v>308</v>
      </c>
      <c r="H49" s="690"/>
      <c r="I49" s="690"/>
      <c r="J49" s="690"/>
      <c r="K49" s="690"/>
      <c r="L49" s="690"/>
      <c r="M49" s="69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2.75" customHeight="1">
      <c r="A50" s="680"/>
      <c r="B50" s="636" t="s">
        <v>299</v>
      </c>
      <c r="C50" s="637"/>
      <c r="D50" s="638"/>
      <c r="E50" s="111">
        <v>290</v>
      </c>
      <c r="F50" s="111"/>
      <c r="G50" s="689" t="s">
        <v>309</v>
      </c>
      <c r="H50" s="690"/>
      <c r="I50" s="690"/>
      <c r="J50" s="690"/>
      <c r="K50" s="690"/>
      <c r="L50" s="690"/>
      <c r="M50" s="691"/>
      <c r="O50" s="24"/>
      <c r="P50" s="655" t="s">
        <v>23</v>
      </c>
      <c r="Q50" s="653"/>
      <c r="R50" s="653"/>
      <c r="S50" s="124" t="s">
        <v>7</v>
      </c>
      <c r="T50" s="115" t="s">
        <v>8</v>
      </c>
      <c r="U50" s="653" t="s">
        <v>24</v>
      </c>
      <c r="V50" s="653"/>
      <c r="W50" s="653"/>
      <c r="X50" s="653"/>
      <c r="Y50" s="653"/>
      <c r="Z50" s="653"/>
      <c r="AA50" s="654"/>
    </row>
    <row r="51" spans="1:27" ht="12.75" customHeight="1">
      <c r="A51" s="680"/>
      <c r="B51" s="636" t="s">
        <v>300</v>
      </c>
      <c r="C51" s="637"/>
      <c r="D51" s="638"/>
      <c r="E51" s="111">
        <v>320</v>
      </c>
      <c r="F51" s="111"/>
      <c r="G51" s="689" t="s">
        <v>310</v>
      </c>
      <c r="H51" s="690"/>
      <c r="I51" s="690"/>
      <c r="J51" s="690"/>
      <c r="K51" s="690"/>
      <c r="L51" s="690"/>
      <c r="M51" s="691"/>
      <c r="O51" s="679" t="s">
        <v>1733</v>
      </c>
      <c r="P51" s="645" t="s">
        <v>393</v>
      </c>
      <c r="Q51" s="646"/>
      <c r="R51" s="647"/>
      <c r="S51" s="112">
        <v>460</v>
      </c>
      <c r="T51" s="111"/>
      <c r="U51" s="639" t="s">
        <v>2371</v>
      </c>
      <c r="V51" s="640"/>
      <c r="W51" s="640"/>
      <c r="X51" s="640"/>
      <c r="Y51" s="640"/>
      <c r="Z51" s="640"/>
      <c r="AA51" s="641"/>
    </row>
    <row r="52" spans="1:27" ht="12.75" customHeight="1">
      <c r="A52" s="680"/>
      <c r="B52" s="636" t="s">
        <v>301</v>
      </c>
      <c r="C52" s="637"/>
      <c r="D52" s="638"/>
      <c r="E52" s="111">
        <v>260</v>
      </c>
      <c r="F52" s="111"/>
      <c r="G52" s="689" t="s">
        <v>311</v>
      </c>
      <c r="H52" s="690"/>
      <c r="I52" s="690"/>
      <c r="J52" s="690"/>
      <c r="K52" s="690"/>
      <c r="L52" s="690"/>
      <c r="M52" s="691"/>
      <c r="O52" s="680"/>
      <c r="P52" s="636" t="s">
        <v>394</v>
      </c>
      <c r="Q52" s="637"/>
      <c r="R52" s="638"/>
      <c r="S52" s="111">
        <v>200</v>
      </c>
      <c r="T52" s="111"/>
      <c r="U52" s="630" t="s">
        <v>2372</v>
      </c>
      <c r="V52" s="631"/>
      <c r="W52" s="631"/>
      <c r="X52" s="631"/>
      <c r="Y52" s="631"/>
      <c r="Z52" s="631"/>
      <c r="AA52" s="632"/>
    </row>
    <row r="53" spans="1:27" ht="12.75" customHeight="1">
      <c r="A53" s="680"/>
      <c r="B53" s="636" t="s">
        <v>302</v>
      </c>
      <c r="C53" s="637"/>
      <c r="D53" s="638"/>
      <c r="E53" s="111">
        <v>250</v>
      </c>
      <c r="F53" s="111"/>
      <c r="G53" s="689" t="s">
        <v>312</v>
      </c>
      <c r="H53" s="690"/>
      <c r="I53" s="690"/>
      <c r="J53" s="690"/>
      <c r="K53" s="690"/>
      <c r="L53" s="690"/>
      <c r="M53" s="691"/>
      <c r="O53" s="680"/>
      <c r="P53" s="636" t="s">
        <v>395</v>
      </c>
      <c r="Q53" s="637"/>
      <c r="R53" s="638"/>
      <c r="S53" s="111">
        <v>400</v>
      </c>
      <c r="T53" s="111"/>
      <c r="U53" s="630" t="s">
        <v>407</v>
      </c>
      <c r="V53" s="631"/>
      <c r="W53" s="631"/>
      <c r="X53" s="631"/>
      <c r="Y53" s="631"/>
      <c r="Z53" s="631"/>
      <c r="AA53" s="632"/>
    </row>
    <row r="54" spans="1:27" ht="12.75" customHeight="1">
      <c r="A54" s="680"/>
      <c r="B54" s="636" t="s">
        <v>303</v>
      </c>
      <c r="C54" s="637"/>
      <c r="D54" s="638"/>
      <c r="E54" s="111">
        <v>300</v>
      </c>
      <c r="F54" s="111"/>
      <c r="G54" s="689" t="s">
        <v>313</v>
      </c>
      <c r="H54" s="690"/>
      <c r="I54" s="690"/>
      <c r="J54" s="690"/>
      <c r="K54" s="690"/>
      <c r="L54" s="690"/>
      <c r="M54" s="691"/>
      <c r="O54" s="680"/>
      <c r="P54" s="636" t="s">
        <v>396</v>
      </c>
      <c r="Q54" s="637"/>
      <c r="R54" s="638"/>
      <c r="S54" s="111">
        <v>610</v>
      </c>
      <c r="T54" s="111"/>
      <c r="U54" s="630" t="s">
        <v>408</v>
      </c>
      <c r="V54" s="631"/>
      <c r="W54" s="631"/>
      <c r="X54" s="631"/>
      <c r="Y54" s="631"/>
      <c r="Z54" s="631"/>
      <c r="AA54" s="632"/>
    </row>
    <row r="55" spans="1:27" ht="12.75" customHeight="1">
      <c r="A55" s="680"/>
      <c r="B55" s="636" t="s">
        <v>304</v>
      </c>
      <c r="C55" s="637"/>
      <c r="D55" s="638"/>
      <c r="E55" s="111">
        <v>470</v>
      </c>
      <c r="F55" s="111"/>
      <c r="G55" s="689" t="s">
        <v>314</v>
      </c>
      <c r="H55" s="690"/>
      <c r="I55" s="690"/>
      <c r="J55" s="690"/>
      <c r="K55" s="690"/>
      <c r="L55" s="690"/>
      <c r="M55" s="691"/>
      <c r="O55" s="680"/>
      <c r="P55" s="636" t="s">
        <v>397</v>
      </c>
      <c r="Q55" s="637"/>
      <c r="R55" s="638"/>
      <c r="S55" s="111">
        <v>720</v>
      </c>
      <c r="T55" s="111"/>
      <c r="U55" s="630" t="s">
        <v>409</v>
      </c>
      <c r="V55" s="631"/>
      <c r="W55" s="631"/>
      <c r="X55" s="631"/>
      <c r="Y55" s="631"/>
      <c r="Z55" s="631"/>
      <c r="AA55" s="632"/>
    </row>
    <row r="56" spans="1:27" ht="12.75" customHeight="1">
      <c r="A56" s="681"/>
      <c r="B56" s="651" t="s">
        <v>10</v>
      </c>
      <c r="C56" s="478"/>
      <c r="D56" s="705"/>
      <c r="E56" s="116">
        <f>SUM(E46:E55)</f>
        <v>3310</v>
      </c>
      <c r="F56" s="129">
        <f>SUM(F46:F55)</f>
        <v>0</v>
      </c>
      <c r="G56" s="627"/>
      <c r="H56" s="628"/>
      <c r="I56" s="628"/>
      <c r="J56" s="628"/>
      <c r="K56" s="628"/>
      <c r="L56" s="628"/>
      <c r="M56" s="629"/>
      <c r="O56" s="680"/>
      <c r="P56" s="636" t="s">
        <v>398</v>
      </c>
      <c r="Q56" s="637"/>
      <c r="R56" s="638"/>
      <c r="S56" s="111">
        <v>520</v>
      </c>
      <c r="T56" s="111"/>
      <c r="U56" s="630" t="s">
        <v>410</v>
      </c>
      <c r="V56" s="631"/>
      <c r="W56" s="631"/>
      <c r="X56" s="631"/>
      <c r="Y56" s="631"/>
      <c r="Z56" s="631"/>
      <c r="AA56" s="632"/>
    </row>
    <row r="57" spans="1:27" ht="12.75" customHeight="1">
      <c r="A57" s="21"/>
      <c r="O57" s="680"/>
      <c r="P57" s="636" t="s">
        <v>399</v>
      </c>
      <c r="Q57" s="637"/>
      <c r="R57" s="638"/>
      <c r="S57" s="111">
        <v>340</v>
      </c>
      <c r="T57" s="111"/>
      <c r="U57" s="648" t="s">
        <v>411</v>
      </c>
      <c r="V57" s="649"/>
      <c r="W57" s="649"/>
      <c r="X57" s="649"/>
      <c r="Y57" s="649"/>
      <c r="Z57" s="649"/>
      <c r="AA57" s="650"/>
    </row>
    <row r="58" spans="1:27" ht="12.75" customHeight="1">
      <c r="A58" s="712" t="s">
        <v>70</v>
      </c>
      <c r="B58" s="713"/>
      <c r="C58" s="713"/>
      <c r="D58" s="714"/>
      <c r="E58" s="126">
        <f>SUM(E56,E45,E37,E29,E16)</f>
        <v>17510</v>
      </c>
      <c r="F58" s="126">
        <f>SUM(F56,F45,F37,F29,F16)</f>
        <v>0</v>
      </c>
      <c r="G58" s="40"/>
      <c r="H58" s="40"/>
      <c r="I58" s="40"/>
      <c r="J58" s="40"/>
      <c r="K58" s="40"/>
      <c r="L58" s="40"/>
      <c r="M58" s="40"/>
      <c r="O58" s="681"/>
      <c r="P58" s="651" t="s">
        <v>10</v>
      </c>
      <c r="Q58" s="478"/>
      <c r="R58" s="479"/>
      <c r="S58" s="116">
        <f>SUM(S51:S57)</f>
        <v>3250</v>
      </c>
      <c r="T58" s="116">
        <f>SUM(T51:T57)</f>
        <v>0</v>
      </c>
      <c r="U58" s="627"/>
      <c r="V58" s="628"/>
      <c r="W58" s="628"/>
      <c r="X58" s="628"/>
      <c r="Y58" s="628"/>
      <c r="Z58" s="628"/>
      <c r="AA58" s="629"/>
    </row>
    <row r="59" spans="1:27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O59" s="679" t="s">
        <v>421</v>
      </c>
      <c r="P59" s="749" t="s">
        <v>1808</v>
      </c>
      <c r="Q59" s="750"/>
      <c r="R59" s="751"/>
      <c r="S59" s="135">
        <v>270</v>
      </c>
      <c r="T59" s="111"/>
      <c r="U59" s="746" t="s">
        <v>1810</v>
      </c>
      <c r="V59" s="747"/>
      <c r="W59" s="747"/>
      <c r="X59" s="747"/>
      <c r="Y59" s="747"/>
      <c r="Z59" s="747"/>
      <c r="AA59" s="748"/>
    </row>
    <row r="60" spans="1:27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O60" s="680"/>
      <c r="P60" s="706" t="s">
        <v>1809</v>
      </c>
      <c r="Q60" s="707"/>
      <c r="R60" s="708"/>
      <c r="S60" s="136">
        <v>350</v>
      </c>
      <c r="T60" s="111"/>
      <c r="U60" s="709" t="s">
        <v>1811</v>
      </c>
      <c r="V60" s="710"/>
      <c r="W60" s="710"/>
      <c r="X60" s="710"/>
      <c r="Y60" s="710"/>
      <c r="Z60" s="710"/>
      <c r="AA60" s="711"/>
    </row>
    <row r="61" spans="1:27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O61" s="680"/>
      <c r="P61" s="636" t="s">
        <v>400</v>
      </c>
      <c r="Q61" s="637"/>
      <c r="R61" s="638"/>
      <c r="S61" s="111">
        <v>300</v>
      </c>
      <c r="T61" s="111"/>
      <c r="U61" s="630" t="s">
        <v>412</v>
      </c>
      <c r="V61" s="631"/>
      <c r="W61" s="631"/>
      <c r="X61" s="631"/>
      <c r="Y61" s="631"/>
      <c r="Z61" s="631"/>
      <c r="AA61" s="632"/>
    </row>
    <row r="62" spans="1:27" ht="12.75" customHeight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O62" s="680"/>
      <c r="P62" s="636" t="s">
        <v>401</v>
      </c>
      <c r="Q62" s="637"/>
      <c r="R62" s="638"/>
      <c r="S62" s="111">
        <v>580</v>
      </c>
      <c r="T62" s="111"/>
      <c r="U62" s="630" t="s">
        <v>413</v>
      </c>
      <c r="V62" s="631"/>
      <c r="W62" s="631"/>
      <c r="X62" s="631"/>
      <c r="Y62" s="631"/>
      <c r="Z62" s="631"/>
      <c r="AA62" s="632"/>
    </row>
    <row r="63" spans="1:27" ht="12.75" customHeight="1">
      <c r="O63" s="680"/>
      <c r="P63" s="636" t="s">
        <v>402</v>
      </c>
      <c r="Q63" s="637"/>
      <c r="R63" s="638"/>
      <c r="S63" s="111">
        <v>510</v>
      </c>
      <c r="T63" s="111"/>
      <c r="U63" s="630" t="s">
        <v>414</v>
      </c>
      <c r="V63" s="631"/>
      <c r="W63" s="631"/>
      <c r="X63" s="631"/>
      <c r="Y63" s="631"/>
      <c r="Z63" s="631"/>
      <c r="AA63" s="632"/>
    </row>
    <row r="64" spans="1:27" ht="12.75" customHeight="1">
      <c r="A64" s="45"/>
      <c r="O64" s="680"/>
      <c r="P64" s="636" t="s">
        <v>403</v>
      </c>
      <c r="Q64" s="637"/>
      <c r="R64" s="638"/>
      <c r="S64" s="111">
        <v>610</v>
      </c>
      <c r="T64" s="111"/>
      <c r="U64" s="630" t="s">
        <v>415</v>
      </c>
      <c r="V64" s="631"/>
      <c r="W64" s="631"/>
      <c r="X64" s="631"/>
      <c r="Y64" s="631"/>
      <c r="Z64" s="631"/>
      <c r="AA64" s="632"/>
    </row>
    <row r="65" spans="1:27" ht="12.75" customHeight="1">
      <c r="A65" s="712" t="s">
        <v>71</v>
      </c>
      <c r="B65" s="713"/>
      <c r="C65" s="713"/>
      <c r="D65" s="714"/>
      <c r="E65" s="127">
        <f>SUM(+S48+S71+E58+宗像市!S24)</f>
        <v>74120</v>
      </c>
      <c r="F65" s="133">
        <f>SUM(宗像市!T24,F58,T71,T48)</f>
        <v>0</v>
      </c>
      <c r="O65" s="680"/>
      <c r="P65" s="636" t="s">
        <v>404</v>
      </c>
      <c r="Q65" s="637"/>
      <c r="R65" s="638"/>
      <c r="S65" s="111">
        <v>400</v>
      </c>
      <c r="T65" s="111"/>
      <c r="U65" s="630" t="s">
        <v>416</v>
      </c>
      <c r="V65" s="631"/>
      <c r="W65" s="631"/>
      <c r="X65" s="631"/>
      <c r="Y65" s="631"/>
      <c r="Z65" s="631"/>
      <c r="AA65" s="632"/>
    </row>
    <row r="66" spans="1:27" ht="12.75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O66" s="680"/>
      <c r="P66" s="636" t="s">
        <v>405</v>
      </c>
      <c r="Q66" s="637"/>
      <c r="R66" s="638"/>
      <c r="S66" s="111">
        <v>310</v>
      </c>
      <c r="T66" s="111"/>
      <c r="U66" s="630" t="s">
        <v>417</v>
      </c>
      <c r="V66" s="631"/>
      <c r="W66" s="631"/>
      <c r="X66" s="631"/>
      <c r="Y66" s="631"/>
      <c r="Z66" s="631"/>
      <c r="AA66" s="632"/>
    </row>
    <row r="67" spans="1:27" ht="12.75" customHeight="1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O67" s="680"/>
      <c r="P67" s="688" t="s">
        <v>1822</v>
      </c>
      <c r="Q67" s="331"/>
      <c r="R67" s="332"/>
      <c r="S67" s="140">
        <v>550</v>
      </c>
      <c r="T67" s="111"/>
      <c r="U67" s="685" t="s">
        <v>1824</v>
      </c>
      <c r="V67" s="686"/>
      <c r="W67" s="686"/>
      <c r="X67" s="686"/>
      <c r="Y67" s="686"/>
      <c r="Z67" s="686"/>
      <c r="AA67" s="687"/>
    </row>
    <row r="68" spans="1:27" ht="12.75" customHeight="1">
      <c r="A68" s="678" t="s">
        <v>28</v>
      </c>
      <c r="B68" s="678"/>
      <c r="C68" s="678"/>
      <c r="D68" s="678"/>
      <c r="E68" s="678"/>
      <c r="F68" s="678"/>
      <c r="G68" s="678"/>
      <c r="H68" s="678"/>
      <c r="I68" s="678"/>
      <c r="J68" s="678"/>
      <c r="K68" s="678"/>
      <c r="L68" s="678"/>
      <c r="M68" s="678"/>
      <c r="N68" s="752"/>
      <c r="O68" s="680"/>
      <c r="P68" s="688" t="s">
        <v>1823</v>
      </c>
      <c r="Q68" s="331"/>
      <c r="R68" s="332"/>
      <c r="S68" s="140">
        <v>540</v>
      </c>
      <c r="T68" s="111"/>
      <c r="U68" s="685" t="s">
        <v>1825</v>
      </c>
      <c r="V68" s="686"/>
      <c r="W68" s="686"/>
      <c r="X68" s="686"/>
      <c r="Y68" s="686"/>
      <c r="Z68" s="686"/>
      <c r="AA68" s="687"/>
    </row>
    <row r="69" spans="1:27" ht="12.75" customHeight="1">
      <c r="N69" s="40"/>
      <c r="O69" s="680"/>
      <c r="P69" s="688" t="s">
        <v>406</v>
      </c>
      <c r="Q69" s="331"/>
      <c r="R69" s="332"/>
      <c r="S69" s="140">
        <v>610</v>
      </c>
      <c r="T69" s="111"/>
      <c r="U69" s="743" t="s">
        <v>1821</v>
      </c>
      <c r="V69" s="744"/>
      <c r="W69" s="744"/>
      <c r="X69" s="744"/>
      <c r="Y69" s="744"/>
      <c r="Z69" s="744"/>
      <c r="AA69" s="745"/>
    </row>
    <row r="70" spans="1:27" ht="12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10"/>
      <c r="O70" s="681"/>
      <c r="P70" s="651" t="s">
        <v>10</v>
      </c>
      <c r="Q70" s="478"/>
      <c r="R70" s="479"/>
      <c r="S70" s="116">
        <f>SUM(S59:S69)</f>
        <v>5030</v>
      </c>
      <c r="T70" s="116">
        <f>SUM(T59:T69)</f>
        <v>0</v>
      </c>
      <c r="U70" s="627"/>
      <c r="V70" s="628"/>
      <c r="W70" s="628"/>
      <c r="X70" s="628"/>
      <c r="Y70" s="628"/>
      <c r="Z70" s="628"/>
      <c r="AA70" s="629"/>
    </row>
    <row r="71" spans="1:27" ht="12.75" customHeight="1">
      <c r="N71" s="21"/>
      <c r="O71" s="712" t="s">
        <v>322</v>
      </c>
      <c r="P71" s="713"/>
      <c r="Q71" s="713"/>
      <c r="R71" s="714"/>
      <c r="S71" s="126">
        <f>SUM(S70,S58)</f>
        <v>8280</v>
      </c>
      <c r="T71" s="128">
        <f>SUM(T70,T58)</f>
        <v>0</v>
      </c>
    </row>
    <row r="72" spans="1:27" ht="12.75" customHeight="1">
      <c r="N72" s="20"/>
    </row>
    <row r="73" spans="1:27" ht="12.75" customHeight="1">
      <c r="U73" s="20"/>
      <c r="V73" s="20"/>
      <c r="W73" s="20"/>
      <c r="X73" s="20"/>
      <c r="Y73" s="20"/>
      <c r="Z73" s="20"/>
      <c r="AA73" s="20"/>
    </row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65">
    <mergeCell ref="A65:D65"/>
    <mergeCell ref="P59:R59"/>
    <mergeCell ref="P68:R68"/>
    <mergeCell ref="O59:O70"/>
    <mergeCell ref="P69:R69"/>
    <mergeCell ref="G56:M56"/>
    <mergeCell ref="A58:D58"/>
    <mergeCell ref="A46:A56"/>
    <mergeCell ref="P70:R70"/>
    <mergeCell ref="O48:R48"/>
    <mergeCell ref="O51:O58"/>
    <mergeCell ref="G54:M54"/>
    <mergeCell ref="G47:M47"/>
    <mergeCell ref="A68:N68"/>
    <mergeCell ref="B56:D56"/>
    <mergeCell ref="B55:D55"/>
    <mergeCell ref="G55:M55"/>
    <mergeCell ref="G46:M46"/>
    <mergeCell ref="G49:M49"/>
    <mergeCell ref="O37:O47"/>
    <mergeCell ref="P40:R40"/>
    <mergeCell ref="P45:R45"/>
    <mergeCell ref="P44:R44"/>
    <mergeCell ref="P47:R47"/>
    <mergeCell ref="U70:AA70"/>
    <mergeCell ref="P64:R64"/>
    <mergeCell ref="P50:R50"/>
    <mergeCell ref="P63:R63"/>
    <mergeCell ref="P57:R57"/>
    <mergeCell ref="U69:AA69"/>
    <mergeCell ref="P66:R66"/>
    <mergeCell ref="U66:AA66"/>
    <mergeCell ref="U68:AA68"/>
    <mergeCell ref="U65:AA65"/>
    <mergeCell ref="P62:R62"/>
    <mergeCell ref="U62:AA62"/>
    <mergeCell ref="U63:AA63"/>
    <mergeCell ref="U59:AA59"/>
    <mergeCell ref="P61:R61"/>
    <mergeCell ref="U61:AA61"/>
    <mergeCell ref="U50:AA50"/>
    <mergeCell ref="U64:AA64"/>
    <mergeCell ref="P65:R65"/>
    <mergeCell ref="U51:AA51"/>
    <mergeCell ref="P52:R52"/>
    <mergeCell ref="U52:AA52"/>
    <mergeCell ref="P53:R53"/>
    <mergeCell ref="U53:AA53"/>
    <mergeCell ref="A38:A45"/>
    <mergeCell ref="O24:O31"/>
    <mergeCell ref="P51:R51"/>
    <mergeCell ref="B48:D48"/>
    <mergeCell ref="B50:D50"/>
    <mergeCell ref="B51:D51"/>
    <mergeCell ref="B53:D53"/>
    <mergeCell ref="P54:R54"/>
    <mergeCell ref="P27:R27"/>
    <mergeCell ref="P31:R31"/>
    <mergeCell ref="P28:R28"/>
    <mergeCell ref="B34:D34"/>
    <mergeCell ref="B30:D30"/>
    <mergeCell ref="P39:R39"/>
    <mergeCell ref="P36:R36"/>
    <mergeCell ref="P34:R34"/>
    <mergeCell ref="P25:R25"/>
    <mergeCell ref="G39:M39"/>
    <mergeCell ref="G40:M40"/>
    <mergeCell ref="B41:D41"/>
    <mergeCell ref="B39:D39"/>
    <mergeCell ref="B37:D37"/>
    <mergeCell ref="B52:D52"/>
    <mergeCell ref="P30:R30"/>
    <mergeCell ref="U24:AA24"/>
    <mergeCell ref="U25:AA25"/>
    <mergeCell ref="U26:AA26"/>
    <mergeCell ref="U27:AA27"/>
    <mergeCell ref="U57:AA57"/>
    <mergeCell ref="P58:R58"/>
    <mergeCell ref="U58:AA58"/>
    <mergeCell ref="U54:AA54"/>
    <mergeCell ref="P55:R55"/>
    <mergeCell ref="U55:AA55"/>
    <mergeCell ref="P56:R56"/>
    <mergeCell ref="U56:AA56"/>
    <mergeCell ref="P46:R46"/>
    <mergeCell ref="P38:R38"/>
    <mergeCell ref="P41:R41"/>
    <mergeCell ref="P42:R42"/>
    <mergeCell ref="P35:R35"/>
    <mergeCell ref="P43:R43"/>
    <mergeCell ref="U31:AA31"/>
    <mergeCell ref="U30:AA30"/>
    <mergeCell ref="U28:AA28"/>
    <mergeCell ref="U29:AA29"/>
    <mergeCell ref="U47:AA47"/>
    <mergeCell ref="U44:AA44"/>
    <mergeCell ref="U46:AA46"/>
    <mergeCell ref="U45:AA45"/>
    <mergeCell ref="U40:AA40"/>
    <mergeCell ref="U41:AA41"/>
    <mergeCell ref="U37:AA37"/>
    <mergeCell ref="U35:AA35"/>
    <mergeCell ref="U36:AA36"/>
    <mergeCell ref="U42:AA42"/>
    <mergeCell ref="U39:AA39"/>
    <mergeCell ref="U38:AA38"/>
    <mergeCell ref="U43:AA43"/>
    <mergeCell ref="U14:AA14"/>
    <mergeCell ref="U18:AA18"/>
    <mergeCell ref="U15:AA15"/>
    <mergeCell ref="P23:R23"/>
    <mergeCell ref="P18:R18"/>
    <mergeCell ref="P22:R22"/>
    <mergeCell ref="P15:R15"/>
    <mergeCell ref="U22:AA22"/>
    <mergeCell ref="U23:AA23"/>
    <mergeCell ref="U20:AA20"/>
    <mergeCell ref="U19:AA19"/>
    <mergeCell ref="U17:AA17"/>
    <mergeCell ref="U21:AA21"/>
    <mergeCell ref="P20:R20"/>
    <mergeCell ref="P21:R21"/>
    <mergeCell ref="P16:R16"/>
    <mergeCell ref="U16:AA16"/>
    <mergeCell ref="B8:D8"/>
    <mergeCell ref="G8:M8"/>
    <mergeCell ref="G10:M10"/>
    <mergeCell ref="P9:R9"/>
    <mergeCell ref="G9:M9"/>
    <mergeCell ref="O6:O13"/>
    <mergeCell ref="P7:R7"/>
    <mergeCell ref="P8:R8"/>
    <mergeCell ref="G7:M7"/>
    <mergeCell ref="G12:M12"/>
    <mergeCell ref="B9:D9"/>
    <mergeCell ref="B10:D10"/>
    <mergeCell ref="B12:D12"/>
    <mergeCell ref="B13:D13"/>
    <mergeCell ref="B11:D11"/>
    <mergeCell ref="G6:M6"/>
    <mergeCell ref="U6:AA6"/>
    <mergeCell ref="U10:AA10"/>
    <mergeCell ref="U11:AA11"/>
    <mergeCell ref="U12:AA12"/>
    <mergeCell ref="P10:R10"/>
    <mergeCell ref="U13:AA13"/>
    <mergeCell ref="U9:AA9"/>
    <mergeCell ref="U8:AA8"/>
    <mergeCell ref="U7:AA7"/>
    <mergeCell ref="Y1:AA1"/>
    <mergeCell ref="J2:M2"/>
    <mergeCell ref="G5:M5"/>
    <mergeCell ref="P2:Q2"/>
    <mergeCell ref="X4:Z4"/>
    <mergeCell ref="U3:Z3"/>
    <mergeCell ref="U4:V4"/>
    <mergeCell ref="D3:S3"/>
    <mergeCell ref="F2:G2"/>
    <mergeCell ref="P5:R5"/>
    <mergeCell ref="U2:AA2"/>
    <mergeCell ref="U5:AA5"/>
    <mergeCell ref="D2:E2"/>
    <mergeCell ref="G53:M53"/>
    <mergeCell ref="G52:M52"/>
    <mergeCell ref="G48:M48"/>
    <mergeCell ref="G50:M50"/>
    <mergeCell ref="G43:M43"/>
    <mergeCell ref="G23:M23"/>
    <mergeCell ref="G42:M42"/>
    <mergeCell ref="G44:M44"/>
    <mergeCell ref="G45:M45"/>
    <mergeCell ref="G51:M51"/>
    <mergeCell ref="G38:M38"/>
    <mergeCell ref="G41:M41"/>
    <mergeCell ref="G37:M37"/>
    <mergeCell ref="G27:M27"/>
    <mergeCell ref="O14:O23"/>
    <mergeCell ref="P26:R26"/>
    <mergeCell ref="P17:R17"/>
    <mergeCell ref="P19:R19"/>
    <mergeCell ref="G11:M11"/>
    <mergeCell ref="G20:M20"/>
    <mergeCell ref="P37:R37"/>
    <mergeCell ref="G19:M19"/>
    <mergeCell ref="G22:M22"/>
    <mergeCell ref="G35:M35"/>
    <mergeCell ref="G36:M36"/>
    <mergeCell ref="P24:R24"/>
    <mergeCell ref="P12:R12"/>
    <mergeCell ref="P13:R13"/>
    <mergeCell ref="P11:R11"/>
    <mergeCell ref="G15:M15"/>
    <mergeCell ref="G24:M24"/>
    <mergeCell ref="B42:D42"/>
    <mergeCell ref="A1:C1"/>
    <mergeCell ref="D1:E1"/>
    <mergeCell ref="F1:G1"/>
    <mergeCell ref="H1:X1"/>
    <mergeCell ref="P29:R29"/>
    <mergeCell ref="B28:D28"/>
    <mergeCell ref="B25:D25"/>
    <mergeCell ref="B29:D29"/>
    <mergeCell ref="B23:D23"/>
    <mergeCell ref="B24:D24"/>
    <mergeCell ref="B22:D22"/>
    <mergeCell ref="G25:M25"/>
    <mergeCell ref="G13:M13"/>
    <mergeCell ref="G14:M14"/>
    <mergeCell ref="P6:R6"/>
    <mergeCell ref="P14:R14"/>
    <mergeCell ref="A2:C2"/>
    <mergeCell ref="A3:C3"/>
    <mergeCell ref="B5:D5"/>
    <mergeCell ref="A17:A29"/>
    <mergeCell ref="B26:D26"/>
    <mergeCell ref="G26:M26"/>
    <mergeCell ref="B27:D27"/>
    <mergeCell ref="P60:R60"/>
    <mergeCell ref="U60:AA60"/>
    <mergeCell ref="O71:R71"/>
    <mergeCell ref="G30:M30"/>
    <mergeCell ref="B32:D32"/>
    <mergeCell ref="B31:D31"/>
    <mergeCell ref="B33:D33"/>
    <mergeCell ref="O32:O36"/>
    <mergeCell ref="P32:R32"/>
    <mergeCell ref="P33:R33"/>
    <mergeCell ref="G34:M34"/>
    <mergeCell ref="G33:M33"/>
    <mergeCell ref="U32:AA32"/>
    <mergeCell ref="U34:AA34"/>
    <mergeCell ref="U33:AA33"/>
    <mergeCell ref="G31:M31"/>
    <mergeCell ref="G32:M32"/>
    <mergeCell ref="B44:D44"/>
    <mergeCell ref="B40:D40"/>
    <mergeCell ref="B38:D38"/>
    <mergeCell ref="B49:D49"/>
    <mergeCell ref="B47:D47"/>
    <mergeCell ref="P67:R67"/>
    <mergeCell ref="B46:D46"/>
    <mergeCell ref="U67:AA67"/>
    <mergeCell ref="B35:D35"/>
    <mergeCell ref="B54:D54"/>
    <mergeCell ref="G16:M16"/>
    <mergeCell ref="B36:D36"/>
    <mergeCell ref="B6:D6"/>
    <mergeCell ref="B7:D7"/>
    <mergeCell ref="A6:A16"/>
    <mergeCell ref="G21:M21"/>
    <mergeCell ref="B14:D14"/>
    <mergeCell ref="B15:D15"/>
    <mergeCell ref="B18:D18"/>
    <mergeCell ref="B20:D20"/>
    <mergeCell ref="B21:D21"/>
    <mergeCell ref="G29:M29"/>
    <mergeCell ref="G28:M28"/>
    <mergeCell ref="B17:D17"/>
    <mergeCell ref="B19:D19"/>
    <mergeCell ref="G17:M17"/>
    <mergeCell ref="G18:M18"/>
    <mergeCell ref="B16:D16"/>
    <mergeCell ref="B45:D45"/>
    <mergeCell ref="B43:D43"/>
    <mergeCell ref="A30:A37"/>
  </mergeCells>
  <phoneticPr fontId="20"/>
  <pageMargins left="0.43307086614173229" right="0.15748031496062992" top="0" bottom="0" header="0.19685039370078741" footer="0.1574803149606299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AE93"/>
  <sheetViews>
    <sheetView showZeros="0" topLeftCell="A7" zoomScaleNormal="100" zoomScaleSheetLayoutView="65" workbookViewId="0">
      <selection activeCell="E17" sqref="E17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602</v>
      </c>
      <c r="B1" s="445"/>
      <c r="C1" s="445"/>
      <c r="D1" s="719" t="s">
        <v>11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22" t="str">
        <f>集計表!AC1</f>
        <v>2020/1</v>
      </c>
      <c r="Z1" s="731"/>
      <c r="AA1" s="732"/>
    </row>
    <row r="2" spans="1:27" ht="18.75" customHeight="1">
      <c r="A2" s="424" t="s">
        <v>56</v>
      </c>
      <c r="B2" s="446"/>
      <c r="C2" s="425"/>
      <c r="D2" s="455">
        <v>2020</v>
      </c>
      <c r="E2" s="455"/>
      <c r="F2" s="661">
        <f>集計表!F2</f>
        <v>43859</v>
      </c>
      <c r="G2" s="661"/>
      <c r="H2" s="2" t="s">
        <v>1815</v>
      </c>
      <c r="I2" s="2" t="s">
        <v>37</v>
      </c>
      <c r="J2" s="662">
        <f>集計表!L2</f>
        <v>43861</v>
      </c>
      <c r="K2" s="733"/>
      <c r="L2" s="733"/>
      <c r="M2" s="733"/>
      <c r="N2" s="3" t="s">
        <v>57</v>
      </c>
      <c r="O2" s="4" t="s">
        <v>38</v>
      </c>
      <c r="P2" s="668">
        <f>集計表!R2</f>
        <v>43862</v>
      </c>
      <c r="Q2" s="668"/>
      <c r="R2" s="5" t="s">
        <v>39</v>
      </c>
      <c r="S2" s="6" t="s">
        <v>40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集計表!N134</f>
        <v>0</v>
      </c>
      <c r="V3" s="657"/>
      <c r="W3" s="657"/>
      <c r="X3" s="657"/>
      <c r="Y3" s="657"/>
      <c r="Z3" s="657"/>
      <c r="AA3" s="8" t="s">
        <v>60</v>
      </c>
    </row>
    <row r="4" spans="1:27" ht="18.75" customHeight="1">
      <c r="A4" s="7" t="s">
        <v>2369</v>
      </c>
      <c r="U4" s="628" t="s">
        <v>6</v>
      </c>
      <c r="V4" s="628"/>
      <c r="W4" s="22" t="s">
        <v>41</v>
      </c>
      <c r="X4" s="734">
        <f>T59</f>
        <v>0</v>
      </c>
      <c r="Y4" s="628"/>
      <c r="Z4" s="628"/>
      <c r="AA4" s="7" t="s">
        <v>42</v>
      </c>
    </row>
    <row r="5" spans="1:27" ht="12.75" customHeight="1">
      <c r="A5" s="23"/>
      <c r="B5" s="655" t="s">
        <v>43</v>
      </c>
      <c r="C5" s="653"/>
      <c r="D5" s="653"/>
      <c r="E5" s="124" t="s">
        <v>7</v>
      </c>
      <c r="F5" s="115" t="s">
        <v>8</v>
      </c>
      <c r="G5" s="653" t="s">
        <v>24</v>
      </c>
      <c r="H5" s="653"/>
      <c r="I5" s="653"/>
      <c r="J5" s="653"/>
      <c r="K5" s="653"/>
      <c r="L5" s="653"/>
      <c r="M5" s="654"/>
      <c r="O5" s="24"/>
      <c r="P5" s="655" t="s">
        <v>25</v>
      </c>
      <c r="Q5" s="653"/>
      <c r="R5" s="653"/>
      <c r="S5" s="124" t="s">
        <v>7</v>
      </c>
      <c r="T5" s="115" t="s">
        <v>8</v>
      </c>
      <c r="U5" s="653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679" t="s">
        <v>438</v>
      </c>
      <c r="B6" s="645" t="s">
        <v>422</v>
      </c>
      <c r="C6" s="646"/>
      <c r="D6" s="647"/>
      <c r="E6" s="112">
        <v>520</v>
      </c>
      <c r="F6" s="111"/>
      <c r="G6" s="639" t="s">
        <v>430</v>
      </c>
      <c r="H6" s="640"/>
      <c r="I6" s="640"/>
      <c r="J6" s="640"/>
      <c r="K6" s="640"/>
      <c r="L6" s="640"/>
      <c r="M6" s="641"/>
      <c r="O6" s="679" t="s">
        <v>547</v>
      </c>
      <c r="P6" s="645" t="s">
        <v>532</v>
      </c>
      <c r="Q6" s="646"/>
      <c r="R6" s="647"/>
      <c r="S6" s="112">
        <v>510</v>
      </c>
      <c r="T6" s="111"/>
      <c r="U6" s="639" t="s">
        <v>540</v>
      </c>
      <c r="V6" s="640"/>
      <c r="W6" s="640"/>
      <c r="X6" s="640"/>
      <c r="Y6" s="640"/>
      <c r="Z6" s="640"/>
      <c r="AA6" s="641"/>
    </row>
    <row r="7" spans="1:27" ht="12.75" customHeight="1">
      <c r="A7" s="680"/>
      <c r="B7" s="636" t="s">
        <v>423</v>
      </c>
      <c r="C7" s="637"/>
      <c r="D7" s="638"/>
      <c r="E7" s="111">
        <v>510</v>
      </c>
      <c r="F7" s="111"/>
      <c r="G7" s="630" t="s">
        <v>431</v>
      </c>
      <c r="H7" s="631"/>
      <c r="I7" s="631"/>
      <c r="J7" s="631"/>
      <c r="K7" s="631"/>
      <c r="L7" s="631"/>
      <c r="M7" s="632"/>
      <c r="O7" s="680"/>
      <c r="P7" s="636" t="s">
        <v>533</v>
      </c>
      <c r="Q7" s="637"/>
      <c r="R7" s="638"/>
      <c r="S7" s="111">
        <v>590</v>
      </c>
      <c r="T7" s="111"/>
      <c r="U7" s="630" t="s">
        <v>541</v>
      </c>
      <c r="V7" s="631"/>
      <c r="W7" s="631"/>
      <c r="X7" s="631"/>
      <c r="Y7" s="631"/>
      <c r="Z7" s="631"/>
      <c r="AA7" s="632"/>
    </row>
    <row r="8" spans="1:27" ht="12.75" customHeight="1">
      <c r="A8" s="680"/>
      <c r="B8" s="636" t="s">
        <v>424</v>
      </c>
      <c r="C8" s="637"/>
      <c r="D8" s="638"/>
      <c r="E8" s="111">
        <v>420</v>
      </c>
      <c r="F8" s="111"/>
      <c r="G8" s="630" t="s">
        <v>432</v>
      </c>
      <c r="H8" s="631"/>
      <c r="I8" s="631"/>
      <c r="J8" s="631"/>
      <c r="K8" s="631"/>
      <c r="L8" s="631"/>
      <c r="M8" s="632"/>
      <c r="O8" s="680"/>
      <c r="P8" s="636" t="s">
        <v>534</v>
      </c>
      <c r="Q8" s="637"/>
      <c r="R8" s="638"/>
      <c r="S8" s="111">
        <v>500</v>
      </c>
      <c r="T8" s="111"/>
      <c r="U8" s="630" t="s">
        <v>542</v>
      </c>
      <c r="V8" s="631"/>
      <c r="W8" s="631"/>
      <c r="X8" s="631"/>
      <c r="Y8" s="631"/>
      <c r="Z8" s="631"/>
      <c r="AA8" s="632"/>
    </row>
    <row r="9" spans="1:27" ht="12.75" customHeight="1">
      <c r="A9" s="680"/>
      <c r="B9" s="636" t="s">
        <v>425</v>
      </c>
      <c r="C9" s="637"/>
      <c r="D9" s="638"/>
      <c r="E9" s="111">
        <v>230</v>
      </c>
      <c r="F9" s="111"/>
      <c r="G9" s="630" t="s">
        <v>433</v>
      </c>
      <c r="H9" s="631"/>
      <c r="I9" s="631"/>
      <c r="J9" s="631"/>
      <c r="K9" s="631"/>
      <c r="L9" s="631"/>
      <c r="M9" s="632"/>
      <c r="O9" s="680"/>
      <c r="P9" s="636" t="s">
        <v>535</v>
      </c>
      <c r="Q9" s="637"/>
      <c r="R9" s="638"/>
      <c r="S9" s="111">
        <v>590</v>
      </c>
      <c r="T9" s="111"/>
      <c r="U9" s="630" t="s">
        <v>543</v>
      </c>
      <c r="V9" s="631"/>
      <c r="W9" s="631"/>
      <c r="X9" s="631"/>
      <c r="Y9" s="631"/>
      <c r="Z9" s="631"/>
      <c r="AA9" s="632"/>
    </row>
    <row r="10" spans="1:27" ht="12.75" customHeight="1">
      <c r="A10" s="680"/>
      <c r="B10" s="636" t="s">
        <v>426</v>
      </c>
      <c r="C10" s="637"/>
      <c r="D10" s="638"/>
      <c r="E10" s="111">
        <v>380</v>
      </c>
      <c r="F10" s="111"/>
      <c r="G10" s="630" t="s">
        <v>434</v>
      </c>
      <c r="H10" s="631"/>
      <c r="I10" s="631"/>
      <c r="J10" s="631"/>
      <c r="K10" s="631"/>
      <c r="L10" s="631"/>
      <c r="M10" s="632"/>
      <c r="O10" s="680"/>
      <c r="P10" s="636" t="s">
        <v>536</v>
      </c>
      <c r="Q10" s="637"/>
      <c r="R10" s="638"/>
      <c r="S10" s="111">
        <v>450</v>
      </c>
      <c r="T10" s="111"/>
      <c r="U10" s="630" t="s">
        <v>544</v>
      </c>
      <c r="V10" s="631"/>
      <c r="W10" s="631"/>
      <c r="X10" s="631"/>
      <c r="Y10" s="631"/>
      <c r="Z10" s="631"/>
      <c r="AA10" s="632"/>
    </row>
    <row r="11" spans="1:27" ht="12.75" customHeight="1">
      <c r="A11" s="680"/>
      <c r="B11" s="636" t="s">
        <v>427</v>
      </c>
      <c r="C11" s="637"/>
      <c r="D11" s="638"/>
      <c r="E11" s="111">
        <v>300</v>
      </c>
      <c r="F11" s="111"/>
      <c r="G11" s="630" t="s">
        <v>435</v>
      </c>
      <c r="H11" s="631"/>
      <c r="I11" s="631"/>
      <c r="J11" s="631"/>
      <c r="K11" s="631"/>
      <c r="L11" s="631"/>
      <c r="M11" s="632"/>
      <c r="O11" s="680"/>
      <c r="P11" s="636" t="s">
        <v>537</v>
      </c>
      <c r="Q11" s="637"/>
      <c r="R11" s="638"/>
      <c r="S11" s="111">
        <v>450</v>
      </c>
      <c r="T11" s="111"/>
      <c r="U11" s="630" t="s">
        <v>545</v>
      </c>
      <c r="V11" s="631"/>
      <c r="W11" s="631"/>
      <c r="X11" s="631"/>
      <c r="Y11" s="631"/>
      <c r="Z11" s="631"/>
      <c r="AA11" s="632"/>
    </row>
    <row r="12" spans="1:27" ht="12.75" customHeight="1">
      <c r="A12" s="680"/>
      <c r="B12" s="636" t="s">
        <v>428</v>
      </c>
      <c r="C12" s="637"/>
      <c r="D12" s="638"/>
      <c r="E12" s="111">
        <v>280</v>
      </c>
      <c r="F12" s="111"/>
      <c r="G12" s="630" t="s">
        <v>436</v>
      </c>
      <c r="H12" s="631"/>
      <c r="I12" s="631"/>
      <c r="J12" s="631"/>
      <c r="K12" s="631"/>
      <c r="L12" s="631"/>
      <c r="M12" s="632"/>
      <c r="O12" s="680"/>
      <c r="P12" s="636" t="s">
        <v>538</v>
      </c>
      <c r="Q12" s="637"/>
      <c r="R12" s="638"/>
      <c r="S12" s="111">
        <v>420</v>
      </c>
      <c r="T12" s="111"/>
      <c r="U12" s="630" t="s">
        <v>1802</v>
      </c>
      <c r="V12" s="631"/>
      <c r="W12" s="631"/>
      <c r="X12" s="631"/>
      <c r="Y12" s="631"/>
      <c r="Z12" s="631"/>
      <c r="AA12" s="632"/>
    </row>
    <row r="13" spans="1:27" ht="12.75" customHeight="1">
      <c r="A13" s="680"/>
      <c r="B13" s="636" t="s">
        <v>429</v>
      </c>
      <c r="C13" s="637"/>
      <c r="D13" s="638"/>
      <c r="E13" s="130">
        <v>540</v>
      </c>
      <c r="F13" s="111"/>
      <c r="G13" s="648" t="s">
        <v>437</v>
      </c>
      <c r="H13" s="649"/>
      <c r="I13" s="649"/>
      <c r="J13" s="649"/>
      <c r="K13" s="649"/>
      <c r="L13" s="649"/>
      <c r="M13" s="650"/>
      <c r="O13" s="680"/>
      <c r="P13" s="636" t="s">
        <v>539</v>
      </c>
      <c r="Q13" s="637"/>
      <c r="R13" s="638"/>
      <c r="S13" s="111">
        <v>930</v>
      </c>
      <c r="T13" s="111"/>
      <c r="U13" s="630" t="s">
        <v>546</v>
      </c>
      <c r="V13" s="631"/>
      <c r="W13" s="631"/>
      <c r="X13" s="631"/>
      <c r="Y13" s="631"/>
      <c r="Z13" s="631"/>
      <c r="AA13" s="632"/>
    </row>
    <row r="14" spans="1:27" ht="12.75" customHeight="1">
      <c r="A14" s="681"/>
      <c r="B14" s="651" t="s">
        <v>44</v>
      </c>
      <c r="C14" s="478"/>
      <c r="D14" s="479"/>
      <c r="E14" s="116">
        <f>SUM(E6:E13)</f>
        <v>3180</v>
      </c>
      <c r="F14" s="116">
        <f>SUM(F6:F13)</f>
        <v>0</v>
      </c>
      <c r="G14" s="642"/>
      <c r="H14" s="643"/>
      <c r="I14" s="643"/>
      <c r="J14" s="643"/>
      <c r="K14" s="643"/>
      <c r="L14" s="643"/>
      <c r="M14" s="644"/>
      <c r="O14" s="681"/>
      <c r="P14" s="651" t="s">
        <v>10</v>
      </c>
      <c r="Q14" s="478"/>
      <c r="R14" s="479"/>
      <c r="S14" s="116">
        <f>SUM(S6:S13)</f>
        <v>4440</v>
      </c>
      <c r="T14" s="116">
        <f>SUM(T6:T13)</f>
        <v>0</v>
      </c>
      <c r="U14" s="627"/>
      <c r="V14" s="628"/>
      <c r="W14" s="628"/>
      <c r="X14" s="628"/>
      <c r="Y14" s="628"/>
      <c r="Z14" s="628"/>
      <c r="AA14" s="629"/>
    </row>
    <row r="15" spans="1:27" ht="12.75" customHeight="1">
      <c r="A15" s="679" t="s">
        <v>1734</v>
      </c>
      <c r="B15" s="636" t="s">
        <v>439</v>
      </c>
      <c r="C15" s="637"/>
      <c r="D15" s="638"/>
      <c r="E15" s="112">
        <v>330</v>
      </c>
      <c r="F15" s="111"/>
      <c r="G15" s="639" t="s">
        <v>453</v>
      </c>
      <c r="H15" s="640"/>
      <c r="I15" s="640"/>
      <c r="J15" s="640"/>
      <c r="K15" s="640"/>
      <c r="L15" s="640"/>
      <c r="M15" s="641"/>
      <c r="O15" s="679" t="s">
        <v>574</v>
      </c>
      <c r="P15" s="645" t="s">
        <v>548</v>
      </c>
      <c r="Q15" s="646"/>
      <c r="R15" s="647"/>
      <c r="S15" s="112">
        <v>510</v>
      </c>
      <c r="T15" s="111"/>
      <c r="U15" s="639" t="s">
        <v>561</v>
      </c>
      <c r="V15" s="640"/>
      <c r="W15" s="640"/>
      <c r="X15" s="640"/>
      <c r="Y15" s="640"/>
      <c r="Z15" s="640"/>
      <c r="AA15" s="641"/>
    </row>
    <row r="16" spans="1:27" ht="12.75" customHeight="1">
      <c r="A16" s="680"/>
      <c r="B16" s="636" t="s">
        <v>440</v>
      </c>
      <c r="C16" s="637"/>
      <c r="D16" s="638"/>
      <c r="E16" s="111">
        <v>510</v>
      </c>
      <c r="F16" s="111"/>
      <c r="G16" s="630" t="s">
        <v>454</v>
      </c>
      <c r="H16" s="631"/>
      <c r="I16" s="631"/>
      <c r="J16" s="631"/>
      <c r="K16" s="631"/>
      <c r="L16" s="631"/>
      <c r="M16" s="632"/>
      <c r="O16" s="680"/>
      <c r="P16" s="636" t="s">
        <v>549</v>
      </c>
      <c r="Q16" s="637"/>
      <c r="R16" s="638"/>
      <c r="S16" s="111">
        <v>440</v>
      </c>
      <c r="T16" s="111"/>
      <c r="U16" s="630" t="s">
        <v>562</v>
      </c>
      <c r="V16" s="631"/>
      <c r="W16" s="631"/>
      <c r="X16" s="631"/>
      <c r="Y16" s="631"/>
      <c r="Z16" s="631"/>
      <c r="AA16" s="632"/>
    </row>
    <row r="17" spans="1:27" ht="12.75" customHeight="1">
      <c r="A17" s="680"/>
      <c r="B17" s="636" t="s">
        <v>441</v>
      </c>
      <c r="C17" s="637"/>
      <c r="D17" s="638"/>
      <c r="E17" s="111">
        <v>530</v>
      </c>
      <c r="F17" s="111"/>
      <c r="G17" s="630" t="s">
        <v>455</v>
      </c>
      <c r="H17" s="631"/>
      <c r="I17" s="631"/>
      <c r="J17" s="631"/>
      <c r="K17" s="631"/>
      <c r="L17" s="631"/>
      <c r="M17" s="632"/>
      <c r="O17" s="680"/>
      <c r="P17" s="636" t="s">
        <v>550</v>
      </c>
      <c r="Q17" s="637"/>
      <c r="R17" s="638"/>
      <c r="S17" s="111">
        <v>510</v>
      </c>
      <c r="T17" s="111"/>
      <c r="U17" s="630" t="s">
        <v>563</v>
      </c>
      <c r="V17" s="631"/>
      <c r="W17" s="631"/>
      <c r="X17" s="631"/>
      <c r="Y17" s="631"/>
      <c r="Z17" s="631"/>
      <c r="AA17" s="632"/>
    </row>
    <row r="18" spans="1:27" ht="12.75" customHeight="1">
      <c r="A18" s="680"/>
      <c r="B18" s="636" t="s">
        <v>442</v>
      </c>
      <c r="C18" s="637"/>
      <c r="D18" s="638"/>
      <c r="E18" s="111">
        <v>330</v>
      </c>
      <c r="F18" s="111"/>
      <c r="G18" s="630" t="s">
        <v>456</v>
      </c>
      <c r="H18" s="631"/>
      <c r="I18" s="631"/>
      <c r="J18" s="631"/>
      <c r="K18" s="631"/>
      <c r="L18" s="631"/>
      <c r="M18" s="632"/>
      <c r="O18" s="680"/>
      <c r="P18" s="636" t="s">
        <v>551</v>
      </c>
      <c r="Q18" s="637"/>
      <c r="R18" s="638"/>
      <c r="S18" s="111">
        <v>460</v>
      </c>
      <c r="T18" s="111"/>
      <c r="U18" s="630" t="s">
        <v>564</v>
      </c>
      <c r="V18" s="631"/>
      <c r="W18" s="631"/>
      <c r="X18" s="631"/>
      <c r="Y18" s="631"/>
      <c r="Z18" s="631"/>
      <c r="AA18" s="632"/>
    </row>
    <row r="19" spans="1:27" ht="12.75" customHeight="1">
      <c r="A19" s="680"/>
      <c r="B19" s="636" t="s">
        <v>443</v>
      </c>
      <c r="C19" s="637"/>
      <c r="D19" s="638"/>
      <c r="E19" s="111">
        <v>570</v>
      </c>
      <c r="F19" s="111"/>
      <c r="G19" s="630" t="s">
        <v>457</v>
      </c>
      <c r="H19" s="631"/>
      <c r="I19" s="631"/>
      <c r="J19" s="631"/>
      <c r="K19" s="631"/>
      <c r="L19" s="631"/>
      <c r="M19" s="632"/>
      <c r="O19" s="680"/>
      <c r="P19" s="636" t="s">
        <v>552</v>
      </c>
      <c r="Q19" s="637"/>
      <c r="R19" s="638"/>
      <c r="S19" s="111">
        <v>430</v>
      </c>
      <c r="T19" s="111"/>
      <c r="U19" s="630" t="s">
        <v>565</v>
      </c>
      <c r="V19" s="631"/>
      <c r="W19" s="631"/>
      <c r="X19" s="631"/>
      <c r="Y19" s="631"/>
      <c r="Z19" s="631"/>
      <c r="AA19" s="632"/>
    </row>
    <row r="20" spans="1:27" ht="12.75" customHeight="1">
      <c r="A20" s="680"/>
      <c r="B20" s="636" t="s">
        <v>444</v>
      </c>
      <c r="C20" s="637"/>
      <c r="D20" s="638"/>
      <c r="E20" s="111">
        <v>530</v>
      </c>
      <c r="F20" s="111"/>
      <c r="G20" s="630" t="s">
        <v>458</v>
      </c>
      <c r="H20" s="631"/>
      <c r="I20" s="631"/>
      <c r="J20" s="631"/>
      <c r="K20" s="631"/>
      <c r="L20" s="631"/>
      <c r="M20" s="632"/>
      <c r="O20" s="680"/>
      <c r="P20" s="636" t="s">
        <v>553</v>
      </c>
      <c r="Q20" s="637"/>
      <c r="R20" s="638"/>
      <c r="S20" s="111">
        <v>570</v>
      </c>
      <c r="T20" s="111"/>
      <c r="U20" s="630" t="s">
        <v>566</v>
      </c>
      <c r="V20" s="631"/>
      <c r="W20" s="631"/>
      <c r="X20" s="631"/>
      <c r="Y20" s="631"/>
      <c r="Z20" s="631"/>
      <c r="AA20" s="632"/>
    </row>
    <row r="21" spans="1:27" ht="12.75" customHeight="1">
      <c r="A21" s="680"/>
      <c r="B21" s="636" t="s">
        <v>445</v>
      </c>
      <c r="C21" s="637"/>
      <c r="D21" s="638"/>
      <c r="E21" s="111">
        <v>500</v>
      </c>
      <c r="F21" s="111"/>
      <c r="G21" s="630" t="s">
        <v>459</v>
      </c>
      <c r="H21" s="631"/>
      <c r="I21" s="631"/>
      <c r="J21" s="631"/>
      <c r="K21" s="631"/>
      <c r="L21" s="631"/>
      <c r="M21" s="632"/>
      <c r="O21" s="680"/>
      <c r="P21" s="636" t="s">
        <v>554</v>
      </c>
      <c r="Q21" s="637"/>
      <c r="R21" s="638"/>
      <c r="S21" s="111">
        <v>730</v>
      </c>
      <c r="T21" s="111"/>
      <c r="U21" s="630" t="s">
        <v>567</v>
      </c>
      <c r="V21" s="631"/>
      <c r="W21" s="631"/>
      <c r="X21" s="631"/>
      <c r="Y21" s="631"/>
      <c r="Z21" s="631"/>
      <c r="AA21" s="632"/>
    </row>
    <row r="22" spans="1:27" ht="12.75" customHeight="1">
      <c r="A22" s="680"/>
      <c r="B22" s="636" t="s">
        <v>446</v>
      </c>
      <c r="C22" s="637"/>
      <c r="D22" s="638"/>
      <c r="E22" s="111">
        <v>320</v>
      </c>
      <c r="F22" s="111"/>
      <c r="G22" s="630" t="s">
        <v>460</v>
      </c>
      <c r="H22" s="631"/>
      <c r="I22" s="631"/>
      <c r="J22" s="631"/>
      <c r="K22" s="631"/>
      <c r="L22" s="631"/>
      <c r="M22" s="632"/>
      <c r="O22" s="680"/>
      <c r="P22" s="636" t="s">
        <v>555</v>
      </c>
      <c r="Q22" s="637"/>
      <c r="R22" s="638"/>
      <c r="S22" s="111">
        <v>470</v>
      </c>
      <c r="T22" s="111"/>
      <c r="U22" s="630" t="s">
        <v>568</v>
      </c>
      <c r="V22" s="631"/>
      <c r="W22" s="631"/>
      <c r="X22" s="631"/>
      <c r="Y22" s="631"/>
      <c r="Z22" s="631"/>
      <c r="AA22" s="632"/>
    </row>
    <row r="23" spans="1:27" ht="12.75" customHeight="1">
      <c r="A23" s="680"/>
      <c r="B23" s="636" t="s">
        <v>447</v>
      </c>
      <c r="C23" s="637"/>
      <c r="D23" s="638"/>
      <c r="E23" s="111">
        <v>630</v>
      </c>
      <c r="F23" s="111"/>
      <c r="G23" s="630" t="s">
        <v>461</v>
      </c>
      <c r="H23" s="631"/>
      <c r="I23" s="631"/>
      <c r="J23" s="631"/>
      <c r="K23" s="631"/>
      <c r="L23" s="631"/>
      <c r="M23" s="632"/>
      <c r="O23" s="680"/>
      <c r="P23" s="636" t="s">
        <v>556</v>
      </c>
      <c r="Q23" s="637"/>
      <c r="R23" s="638"/>
      <c r="S23" s="111">
        <v>810</v>
      </c>
      <c r="T23" s="111"/>
      <c r="U23" s="630" t="s">
        <v>569</v>
      </c>
      <c r="V23" s="631"/>
      <c r="W23" s="631"/>
      <c r="X23" s="631"/>
      <c r="Y23" s="631"/>
      <c r="Z23" s="631"/>
      <c r="AA23" s="632"/>
    </row>
    <row r="24" spans="1:27" ht="12.75" customHeight="1">
      <c r="A24" s="680"/>
      <c r="B24" s="636" t="s">
        <v>448</v>
      </c>
      <c r="C24" s="637"/>
      <c r="D24" s="638"/>
      <c r="E24" s="111">
        <v>520</v>
      </c>
      <c r="F24" s="111"/>
      <c r="G24" s="630" t="s">
        <v>462</v>
      </c>
      <c r="H24" s="631"/>
      <c r="I24" s="631"/>
      <c r="J24" s="631"/>
      <c r="K24" s="631"/>
      <c r="L24" s="631"/>
      <c r="M24" s="632"/>
      <c r="O24" s="680"/>
      <c r="P24" s="636" t="s">
        <v>557</v>
      </c>
      <c r="Q24" s="637"/>
      <c r="R24" s="638"/>
      <c r="S24" s="111">
        <v>400</v>
      </c>
      <c r="T24" s="111"/>
      <c r="U24" s="630" t="s">
        <v>570</v>
      </c>
      <c r="V24" s="631"/>
      <c r="W24" s="631"/>
      <c r="X24" s="631"/>
      <c r="Y24" s="631"/>
      <c r="Z24" s="631"/>
      <c r="AA24" s="632"/>
    </row>
    <row r="25" spans="1:27" ht="12.75" customHeight="1">
      <c r="A25" s="680"/>
      <c r="B25" s="636" t="s">
        <v>449</v>
      </c>
      <c r="C25" s="637"/>
      <c r="D25" s="638"/>
      <c r="E25" s="111">
        <v>300</v>
      </c>
      <c r="F25" s="111"/>
      <c r="G25" s="630" t="s">
        <v>463</v>
      </c>
      <c r="H25" s="631"/>
      <c r="I25" s="631"/>
      <c r="J25" s="631"/>
      <c r="K25" s="631"/>
      <c r="L25" s="631"/>
      <c r="M25" s="632"/>
      <c r="O25" s="680"/>
      <c r="P25" s="636" t="s">
        <v>558</v>
      </c>
      <c r="Q25" s="637"/>
      <c r="R25" s="638"/>
      <c r="S25" s="111">
        <v>600</v>
      </c>
      <c r="T25" s="111"/>
      <c r="U25" s="630" t="s">
        <v>571</v>
      </c>
      <c r="V25" s="631"/>
      <c r="W25" s="631"/>
      <c r="X25" s="631"/>
      <c r="Y25" s="631"/>
      <c r="Z25" s="631"/>
      <c r="AA25" s="632"/>
    </row>
    <row r="26" spans="1:27" ht="12.75" customHeight="1">
      <c r="A26" s="680"/>
      <c r="B26" s="636" t="s">
        <v>450</v>
      </c>
      <c r="C26" s="637"/>
      <c r="D26" s="638"/>
      <c r="E26" s="111">
        <v>480</v>
      </c>
      <c r="F26" s="111"/>
      <c r="G26" s="630" t="s">
        <v>1801</v>
      </c>
      <c r="H26" s="631"/>
      <c r="I26" s="631"/>
      <c r="J26" s="631"/>
      <c r="K26" s="631"/>
      <c r="L26" s="631"/>
      <c r="M26" s="632"/>
      <c r="O26" s="680"/>
      <c r="P26" s="636" t="s">
        <v>559</v>
      </c>
      <c r="Q26" s="637"/>
      <c r="R26" s="638"/>
      <c r="S26" s="111">
        <v>680</v>
      </c>
      <c r="T26" s="111"/>
      <c r="U26" s="630" t="s">
        <v>572</v>
      </c>
      <c r="V26" s="631"/>
      <c r="W26" s="631"/>
      <c r="X26" s="631"/>
      <c r="Y26" s="631"/>
      <c r="Z26" s="631"/>
      <c r="AA26" s="632"/>
    </row>
    <row r="27" spans="1:27" ht="12.75" customHeight="1">
      <c r="A27" s="680"/>
      <c r="B27" s="636" t="s">
        <v>451</v>
      </c>
      <c r="C27" s="637"/>
      <c r="D27" s="638"/>
      <c r="E27" s="111">
        <v>370</v>
      </c>
      <c r="F27" s="111"/>
      <c r="G27" s="630" t="s">
        <v>464</v>
      </c>
      <c r="H27" s="631"/>
      <c r="I27" s="631"/>
      <c r="J27" s="631"/>
      <c r="K27" s="631"/>
      <c r="L27" s="631"/>
      <c r="M27" s="632"/>
      <c r="O27" s="680"/>
      <c r="P27" s="633" t="s">
        <v>560</v>
      </c>
      <c r="Q27" s="634"/>
      <c r="R27" s="635"/>
      <c r="S27" s="113">
        <v>980</v>
      </c>
      <c r="T27" s="111"/>
      <c r="U27" s="648" t="s">
        <v>573</v>
      </c>
      <c r="V27" s="649"/>
      <c r="W27" s="649"/>
      <c r="X27" s="649"/>
      <c r="Y27" s="649"/>
      <c r="Z27" s="649"/>
      <c r="AA27" s="650"/>
    </row>
    <row r="28" spans="1:27" ht="12.75" customHeight="1">
      <c r="A28" s="680"/>
      <c r="B28" s="633" t="s">
        <v>452</v>
      </c>
      <c r="C28" s="634"/>
      <c r="D28" s="635"/>
      <c r="E28" s="111">
        <v>540</v>
      </c>
      <c r="F28" s="111"/>
      <c r="G28" s="648" t="s">
        <v>465</v>
      </c>
      <c r="H28" s="649"/>
      <c r="I28" s="649"/>
      <c r="J28" s="649"/>
      <c r="K28" s="649"/>
      <c r="L28" s="649"/>
      <c r="M28" s="650"/>
      <c r="O28" s="681"/>
      <c r="P28" s="651" t="s">
        <v>10</v>
      </c>
      <c r="Q28" s="478"/>
      <c r="R28" s="479"/>
      <c r="S28" s="116">
        <f>SUM(S15:S27)</f>
        <v>7590</v>
      </c>
      <c r="T28" s="116">
        <f>SUM(T15:T27)</f>
        <v>0</v>
      </c>
      <c r="U28" s="627"/>
      <c r="V28" s="628"/>
      <c r="W28" s="628"/>
      <c r="X28" s="628"/>
      <c r="Y28" s="628"/>
      <c r="Z28" s="628"/>
      <c r="AA28" s="629"/>
    </row>
    <row r="29" spans="1:27" ht="12.75" customHeight="1">
      <c r="A29" s="681"/>
      <c r="B29" s="651" t="s">
        <v>10</v>
      </c>
      <c r="C29" s="478"/>
      <c r="D29" s="479"/>
      <c r="E29" s="116">
        <f>SUM(E15:E28)</f>
        <v>6460</v>
      </c>
      <c r="F29" s="116">
        <f>SUM(F15:F28)</f>
        <v>0</v>
      </c>
      <c r="G29" s="627"/>
      <c r="H29" s="628"/>
      <c r="I29" s="628"/>
      <c r="J29" s="628"/>
      <c r="K29" s="628"/>
      <c r="L29" s="628"/>
      <c r="M29" s="629"/>
      <c r="O29" s="679" t="s">
        <v>601</v>
      </c>
      <c r="P29" s="645" t="s">
        <v>575</v>
      </c>
      <c r="Q29" s="646"/>
      <c r="R29" s="647"/>
      <c r="S29" s="112">
        <v>530</v>
      </c>
      <c r="T29" s="111"/>
      <c r="U29" s="639" t="s">
        <v>588</v>
      </c>
      <c r="V29" s="640"/>
      <c r="W29" s="640"/>
      <c r="X29" s="640"/>
      <c r="Y29" s="640"/>
      <c r="Z29" s="640"/>
      <c r="AA29" s="641"/>
    </row>
    <row r="30" spans="1:27" ht="12.75" customHeight="1">
      <c r="A30" s="679" t="s">
        <v>480</v>
      </c>
      <c r="B30" s="645" t="s">
        <v>466</v>
      </c>
      <c r="C30" s="646"/>
      <c r="D30" s="647"/>
      <c r="E30" s="112">
        <v>320</v>
      </c>
      <c r="F30" s="111"/>
      <c r="G30" s="639" t="s">
        <v>473</v>
      </c>
      <c r="H30" s="640"/>
      <c r="I30" s="640"/>
      <c r="J30" s="640"/>
      <c r="K30" s="640"/>
      <c r="L30" s="640"/>
      <c r="M30" s="641"/>
      <c r="O30" s="680"/>
      <c r="P30" s="636" t="s">
        <v>576</v>
      </c>
      <c r="Q30" s="637"/>
      <c r="R30" s="638"/>
      <c r="S30" s="111">
        <v>290</v>
      </c>
      <c r="T30" s="111"/>
      <c r="U30" s="630" t="s">
        <v>589</v>
      </c>
      <c r="V30" s="631"/>
      <c r="W30" s="631"/>
      <c r="X30" s="631"/>
      <c r="Y30" s="631"/>
      <c r="Z30" s="631"/>
      <c r="AA30" s="632"/>
    </row>
    <row r="31" spans="1:27" ht="12.75" customHeight="1">
      <c r="A31" s="680"/>
      <c r="B31" s="636" t="s">
        <v>467</v>
      </c>
      <c r="C31" s="637"/>
      <c r="D31" s="638"/>
      <c r="E31" s="111">
        <v>230</v>
      </c>
      <c r="F31" s="111"/>
      <c r="G31" s="630" t="s">
        <v>474</v>
      </c>
      <c r="H31" s="631"/>
      <c r="I31" s="631"/>
      <c r="J31" s="631"/>
      <c r="K31" s="631"/>
      <c r="L31" s="631"/>
      <c r="M31" s="632"/>
      <c r="O31" s="680"/>
      <c r="P31" s="636" t="s">
        <v>577</v>
      </c>
      <c r="Q31" s="637"/>
      <c r="R31" s="638"/>
      <c r="S31" s="111">
        <v>770</v>
      </c>
      <c r="T31" s="111"/>
      <c r="U31" s="630" t="s">
        <v>590</v>
      </c>
      <c r="V31" s="631"/>
      <c r="W31" s="631"/>
      <c r="X31" s="631"/>
      <c r="Y31" s="631"/>
      <c r="Z31" s="631"/>
      <c r="AA31" s="632"/>
    </row>
    <row r="32" spans="1:27" ht="12.75" customHeight="1">
      <c r="A32" s="680"/>
      <c r="B32" s="636" t="s">
        <v>468</v>
      </c>
      <c r="C32" s="637"/>
      <c r="D32" s="638"/>
      <c r="E32" s="111">
        <v>460</v>
      </c>
      <c r="F32" s="111"/>
      <c r="G32" s="630" t="s">
        <v>475</v>
      </c>
      <c r="H32" s="631"/>
      <c r="I32" s="631"/>
      <c r="J32" s="631"/>
      <c r="K32" s="631"/>
      <c r="L32" s="631"/>
      <c r="M32" s="632"/>
      <c r="O32" s="680"/>
      <c r="P32" s="636" t="s">
        <v>578</v>
      </c>
      <c r="Q32" s="637"/>
      <c r="R32" s="638"/>
      <c r="S32" s="111">
        <v>460</v>
      </c>
      <c r="T32" s="111"/>
      <c r="U32" s="630" t="s">
        <v>591</v>
      </c>
      <c r="V32" s="631"/>
      <c r="W32" s="631"/>
      <c r="X32" s="631"/>
      <c r="Y32" s="631"/>
      <c r="Z32" s="631"/>
      <c r="AA32" s="632"/>
    </row>
    <row r="33" spans="1:31" ht="12.75" customHeight="1">
      <c r="A33" s="680"/>
      <c r="B33" s="636" t="s">
        <v>469</v>
      </c>
      <c r="C33" s="637"/>
      <c r="D33" s="638"/>
      <c r="E33" s="111">
        <v>400</v>
      </c>
      <c r="F33" s="111"/>
      <c r="G33" s="630" t="s">
        <v>476</v>
      </c>
      <c r="H33" s="631"/>
      <c r="I33" s="631"/>
      <c r="J33" s="631"/>
      <c r="K33" s="631"/>
      <c r="L33" s="631"/>
      <c r="M33" s="632"/>
      <c r="O33" s="680"/>
      <c r="P33" s="636" t="s">
        <v>579</v>
      </c>
      <c r="Q33" s="637"/>
      <c r="R33" s="638"/>
      <c r="S33" s="111">
        <v>660</v>
      </c>
      <c r="T33" s="111"/>
      <c r="U33" s="630" t="s">
        <v>592</v>
      </c>
      <c r="V33" s="631"/>
      <c r="W33" s="631"/>
      <c r="X33" s="631"/>
      <c r="Y33" s="631"/>
      <c r="Z33" s="631"/>
      <c r="AA33" s="632"/>
    </row>
    <row r="34" spans="1:31" ht="12.75" customHeight="1">
      <c r="A34" s="680"/>
      <c r="B34" s="636" t="s">
        <v>470</v>
      </c>
      <c r="C34" s="637"/>
      <c r="D34" s="638"/>
      <c r="E34" s="111">
        <v>540</v>
      </c>
      <c r="F34" s="111"/>
      <c r="G34" s="630" t="s">
        <v>477</v>
      </c>
      <c r="H34" s="631"/>
      <c r="I34" s="631"/>
      <c r="J34" s="631"/>
      <c r="K34" s="631"/>
      <c r="L34" s="631"/>
      <c r="M34" s="632"/>
      <c r="O34" s="680"/>
      <c r="P34" s="636" t="s">
        <v>580</v>
      </c>
      <c r="Q34" s="637"/>
      <c r="R34" s="638"/>
      <c r="S34" s="111">
        <v>400</v>
      </c>
      <c r="T34" s="111"/>
      <c r="U34" s="630" t="s">
        <v>593</v>
      </c>
      <c r="V34" s="631"/>
      <c r="W34" s="631"/>
      <c r="X34" s="631"/>
      <c r="Y34" s="631"/>
      <c r="Z34" s="631"/>
      <c r="AA34" s="632"/>
    </row>
    <row r="35" spans="1:31" ht="12.75" customHeight="1">
      <c r="A35" s="680"/>
      <c r="B35" s="636" t="s">
        <v>471</v>
      </c>
      <c r="C35" s="637"/>
      <c r="D35" s="638"/>
      <c r="E35" s="111">
        <v>740</v>
      </c>
      <c r="F35" s="111"/>
      <c r="G35" s="630" t="s">
        <v>478</v>
      </c>
      <c r="H35" s="631"/>
      <c r="I35" s="631"/>
      <c r="J35" s="631"/>
      <c r="K35" s="631"/>
      <c r="L35" s="631"/>
      <c r="M35" s="632"/>
      <c r="O35" s="680"/>
      <c r="P35" s="636" t="s">
        <v>581</v>
      </c>
      <c r="Q35" s="637"/>
      <c r="R35" s="638"/>
      <c r="S35" s="111">
        <v>510</v>
      </c>
      <c r="T35" s="111"/>
      <c r="U35" s="630" t="s">
        <v>594</v>
      </c>
      <c r="V35" s="631"/>
      <c r="W35" s="631"/>
      <c r="X35" s="631"/>
      <c r="Y35" s="631"/>
      <c r="Z35" s="631"/>
      <c r="AA35" s="632"/>
    </row>
    <row r="36" spans="1:31" ht="12.75" customHeight="1">
      <c r="A36" s="680"/>
      <c r="B36" s="633" t="s">
        <v>472</v>
      </c>
      <c r="C36" s="634"/>
      <c r="D36" s="635"/>
      <c r="E36" s="111">
        <v>650</v>
      </c>
      <c r="F36" s="111"/>
      <c r="G36" s="648" t="s">
        <v>479</v>
      </c>
      <c r="H36" s="649"/>
      <c r="I36" s="649"/>
      <c r="J36" s="649"/>
      <c r="K36" s="649"/>
      <c r="L36" s="649"/>
      <c r="M36" s="650"/>
      <c r="O36" s="680"/>
      <c r="P36" s="636" t="s">
        <v>582</v>
      </c>
      <c r="Q36" s="637"/>
      <c r="R36" s="638"/>
      <c r="S36" s="111">
        <v>570</v>
      </c>
      <c r="T36" s="111"/>
      <c r="U36" s="630" t="s">
        <v>595</v>
      </c>
      <c r="V36" s="631"/>
      <c r="W36" s="631"/>
      <c r="X36" s="631"/>
      <c r="Y36" s="631"/>
      <c r="Z36" s="631"/>
      <c r="AA36" s="632"/>
    </row>
    <row r="37" spans="1:31" ht="12.75" customHeight="1">
      <c r="A37" s="681"/>
      <c r="B37" s="651" t="s">
        <v>10</v>
      </c>
      <c r="C37" s="478"/>
      <c r="D37" s="705"/>
      <c r="E37" s="116">
        <f>SUM(E30:E36)</f>
        <v>3340</v>
      </c>
      <c r="F37" s="116">
        <f>SUM(F30:F36)</f>
        <v>0</v>
      </c>
      <c r="G37" s="627"/>
      <c r="H37" s="628"/>
      <c r="I37" s="628"/>
      <c r="J37" s="628"/>
      <c r="K37" s="628"/>
      <c r="L37" s="628"/>
      <c r="M37" s="629"/>
      <c r="O37" s="680"/>
      <c r="P37" s="636" t="s">
        <v>583</v>
      </c>
      <c r="Q37" s="637"/>
      <c r="R37" s="638"/>
      <c r="S37" s="111">
        <v>310</v>
      </c>
      <c r="T37" s="111"/>
      <c r="U37" s="630" t="s">
        <v>596</v>
      </c>
      <c r="V37" s="631"/>
      <c r="W37" s="631"/>
      <c r="X37" s="631"/>
      <c r="Y37" s="631"/>
      <c r="Z37" s="631"/>
      <c r="AA37" s="632"/>
    </row>
    <row r="38" spans="1:31" ht="12.75" customHeight="1">
      <c r="A38" s="756" t="s">
        <v>2367</v>
      </c>
      <c r="B38" s="645" t="s">
        <v>481</v>
      </c>
      <c r="C38" s="646"/>
      <c r="D38" s="647"/>
      <c r="E38" s="112">
        <v>450</v>
      </c>
      <c r="F38" s="111"/>
      <c r="G38" s="639" t="s">
        <v>483</v>
      </c>
      <c r="H38" s="640"/>
      <c r="I38" s="640"/>
      <c r="J38" s="640"/>
      <c r="K38" s="640"/>
      <c r="L38" s="640"/>
      <c r="M38" s="641"/>
      <c r="O38" s="680"/>
      <c r="P38" s="636" t="s">
        <v>584</v>
      </c>
      <c r="Q38" s="637"/>
      <c r="R38" s="638"/>
      <c r="S38" s="111">
        <v>300</v>
      </c>
      <c r="T38" s="111"/>
      <c r="U38" s="630" t="s">
        <v>597</v>
      </c>
      <c r="V38" s="631"/>
      <c r="W38" s="631"/>
      <c r="X38" s="631"/>
      <c r="Y38" s="631"/>
      <c r="Z38" s="631"/>
      <c r="AA38" s="632"/>
    </row>
    <row r="39" spans="1:31" ht="12.75" customHeight="1">
      <c r="A39" s="757"/>
      <c r="B39" s="636" t="s">
        <v>482</v>
      </c>
      <c r="C39" s="637"/>
      <c r="D39" s="638"/>
      <c r="E39" s="111">
        <v>520</v>
      </c>
      <c r="F39" s="111"/>
      <c r="G39" s="630" t="s">
        <v>484</v>
      </c>
      <c r="H39" s="631"/>
      <c r="I39" s="631"/>
      <c r="J39" s="631"/>
      <c r="K39" s="631"/>
      <c r="L39" s="631"/>
      <c r="M39" s="632"/>
      <c r="O39" s="680"/>
      <c r="P39" s="636" t="s">
        <v>585</v>
      </c>
      <c r="Q39" s="637"/>
      <c r="R39" s="638"/>
      <c r="S39" s="111">
        <v>380</v>
      </c>
      <c r="T39" s="111"/>
      <c r="U39" s="630" t="s">
        <v>598</v>
      </c>
      <c r="V39" s="631"/>
      <c r="W39" s="631"/>
      <c r="X39" s="631"/>
      <c r="Y39" s="631"/>
      <c r="Z39" s="631"/>
      <c r="AA39" s="632"/>
      <c r="AE39" s="34"/>
    </row>
    <row r="40" spans="1:31" ht="12.75" customHeight="1">
      <c r="A40" s="758"/>
      <c r="B40" s="651" t="s">
        <v>10</v>
      </c>
      <c r="C40" s="478"/>
      <c r="D40" s="705"/>
      <c r="E40" s="116">
        <f>SUM(E38:E39)</f>
        <v>970</v>
      </c>
      <c r="F40" s="116">
        <f>SUM(F38:F39)</f>
        <v>0</v>
      </c>
      <c r="G40" s="627"/>
      <c r="H40" s="628"/>
      <c r="I40" s="628"/>
      <c r="J40" s="628"/>
      <c r="K40" s="628"/>
      <c r="L40" s="628"/>
      <c r="M40" s="629"/>
      <c r="O40" s="680"/>
      <c r="P40" s="636" t="s">
        <v>586</v>
      </c>
      <c r="Q40" s="637"/>
      <c r="R40" s="638"/>
      <c r="S40" s="111">
        <v>310</v>
      </c>
      <c r="T40" s="111"/>
      <c r="U40" s="630" t="s">
        <v>599</v>
      </c>
      <c r="V40" s="631"/>
      <c r="W40" s="631"/>
      <c r="X40" s="631"/>
      <c r="Y40" s="631"/>
      <c r="Z40" s="631"/>
      <c r="AA40" s="632"/>
      <c r="AE40" s="34"/>
    </row>
    <row r="41" spans="1:31" ht="12.75" customHeight="1">
      <c r="A41" s="679" t="s">
        <v>2105</v>
      </c>
      <c r="B41" s="645" t="s">
        <v>485</v>
      </c>
      <c r="C41" s="646"/>
      <c r="D41" s="647"/>
      <c r="E41" s="112">
        <v>460</v>
      </c>
      <c r="F41" s="111"/>
      <c r="G41" s="639" t="s">
        <v>495</v>
      </c>
      <c r="H41" s="640"/>
      <c r="I41" s="640"/>
      <c r="J41" s="640"/>
      <c r="K41" s="640"/>
      <c r="L41" s="640"/>
      <c r="M41" s="641"/>
      <c r="O41" s="680"/>
      <c r="P41" s="633" t="s">
        <v>587</v>
      </c>
      <c r="Q41" s="634"/>
      <c r="R41" s="635"/>
      <c r="S41" s="113">
        <v>400</v>
      </c>
      <c r="T41" s="111"/>
      <c r="U41" s="648" t="s">
        <v>600</v>
      </c>
      <c r="V41" s="649"/>
      <c r="W41" s="649"/>
      <c r="X41" s="649"/>
      <c r="Y41" s="649"/>
      <c r="Z41" s="649"/>
      <c r="AA41" s="650"/>
    </row>
    <row r="42" spans="1:31" ht="12.75" customHeight="1">
      <c r="A42" s="680"/>
      <c r="B42" s="636" t="s">
        <v>486</v>
      </c>
      <c r="C42" s="637"/>
      <c r="D42" s="638"/>
      <c r="E42" s="111">
        <v>590</v>
      </c>
      <c r="F42" s="111"/>
      <c r="G42" s="630" t="s">
        <v>496</v>
      </c>
      <c r="H42" s="631"/>
      <c r="I42" s="631"/>
      <c r="J42" s="631"/>
      <c r="K42" s="631"/>
      <c r="L42" s="631"/>
      <c r="M42" s="632"/>
      <c r="O42" s="681"/>
      <c r="P42" s="651" t="s">
        <v>10</v>
      </c>
      <c r="Q42" s="478"/>
      <c r="R42" s="479"/>
      <c r="S42" s="116">
        <f>SUM(S29:S41)</f>
        <v>5890</v>
      </c>
      <c r="T42" s="116">
        <f>SUM(T29:T41)</f>
        <v>0</v>
      </c>
      <c r="U42" s="627"/>
      <c r="V42" s="628"/>
      <c r="W42" s="628"/>
      <c r="X42" s="628"/>
      <c r="Y42" s="628"/>
      <c r="Z42" s="628"/>
      <c r="AA42" s="629"/>
    </row>
    <row r="43" spans="1:31" ht="12.75" customHeight="1">
      <c r="A43" s="680"/>
      <c r="B43" s="636" t="s">
        <v>487</v>
      </c>
      <c r="C43" s="637"/>
      <c r="D43" s="638"/>
      <c r="E43" s="111">
        <v>390</v>
      </c>
      <c r="F43" s="111"/>
      <c r="G43" s="630" t="s">
        <v>497</v>
      </c>
      <c r="H43" s="631"/>
      <c r="I43" s="631"/>
      <c r="J43" s="631"/>
      <c r="K43" s="631"/>
      <c r="L43" s="631"/>
      <c r="M43" s="632"/>
      <c r="O43" s="679" t="s">
        <v>624</v>
      </c>
      <c r="P43" s="645" t="s">
        <v>606</v>
      </c>
      <c r="Q43" s="646"/>
      <c r="R43" s="647"/>
      <c r="S43" s="112">
        <v>460</v>
      </c>
      <c r="T43" s="111"/>
      <c r="U43" s="639" t="s">
        <v>615</v>
      </c>
      <c r="V43" s="640"/>
      <c r="W43" s="640"/>
      <c r="X43" s="640"/>
      <c r="Y43" s="640"/>
      <c r="Z43" s="640"/>
      <c r="AA43" s="641"/>
    </row>
    <row r="44" spans="1:31" ht="12.75" customHeight="1">
      <c r="A44" s="680"/>
      <c r="B44" s="636" t="s">
        <v>488</v>
      </c>
      <c r="C44" s="637"/>
      <c r="D44" s="638"/>
      <c r="E44" s="111">
        <v>370</v>
      </c>
      <c r="F44" s="111"/>
      <c r="G44" s="630" t="s">
        <v>498</v>
      </c>
      <c r="H44" s="631"/>
      <c r="I44" s="631"/>
      <c r="J44" s="631"/>
      <c r="K44" s="631"/>
      <c r="L44" s="631"/>
      <c r="M44" s="632"/>
      <c r="O44" s="680"/>
      <c r="P44" s="636" t="s">
        <v>607</v>
      </c>
      <c r="Q44" s="637"/>
      <c r="R44" s="638"/>
      <c r="S44" s="111">
        <v>450</v>
      </c>
      <c r="T44" s="111"/>
      <c r="U44" s="630" t="s">
        <v>616</v>
      </c>
      <c r="V44" s="631"/>
      <c r="W44" s="631"/>
      <c r="X44" s="631"/>
      <c r="Y44" s="631"/>
      <c r="Z44" s="631"/>
      <c r="AA44" s="632"/>
    </row>
    <row r="45" spans="1:31" ht="12.75" customHeight="1">
      <c r="A45" s="680"/>
      <c r="B45" s="636" t="s">
        <v>489</v>
      </c>
      <c r="C45" s="637"/>
      <c r="D45" s="638"/>
      <c r="E45" s="111">
        <v>350</v>
      </c>
      <c r="F45" s="111"/>
      <c r="G45" s="630" t="s">
        <v>499</v>
      </c>
      <c r="H45" s="631"/>
      <c r="I45" s="631"/>
      <c r="J45" s="631"/>
      <c r="K45" s="631"/>
      <c r="L45" s="631"/>
      <c r="M45" s="632"/>
      <c r="O45" s="680"/>
      <c r="P45" s="636" t="s">
        <v>608</v>
      </c>
      <c r="Q45" s="637"/>
      <c r="R45" s="638"/>
      <c r="S45" s="111">
        <v>470</v>
      </c>
      <c r="T45" s="111"/>
      <c r="U45" s="630" t="s">
        <v>617</v>
      </c>
      <c r="V45" s="631"/>
      <c r="W45" s="631"/>
      <c r="X45" s="631"/>
      <c r="Y45" s="631"/>
      <c r="Z45" s="631"/>
      <c r="AA45" s="632"/>
    </row>
    <row r="46" spans="1:31" ht="12.75" customHeight="1">
      <c r="A46" s="680"/>
      <c r="B46" s="636" t="s">
        <v>490</v>
      </c>
      <c r="C46" s="637"/>
      <c r="D46" s="638"/>
      <c r="E46" s="111">
        <v>630</v>
      </c>
      <c r="F46" s="111"/>
      <c r="G46" s="630" t="s">
        <v>500</v>
      </c>
      <c r="H46" s="631"/>
      <c r="I46" s="631"/>
      <c r="J46" s="631"/>
      <c r="K46" s="631"/>
      <c r="L46" s="631"/>
      <c r="M46" s="632"/>
      <c r="O46" s="680"/>
      <c r="P46" s="636" t="s">
        <v>609</v>
      </c>
      <c r="Q46" s="637"/>
      <c r="R46" s="638"/>
      <c r="S46" s="111">
        <v>750</v>
      </c>
      <c r="T46" s="111"/>
      <c r="U46" s="630" t="s">
        <v>618</v>
      </c>
      <c r="V46" s="631"/>
      <c r="W46" s="631"/>
      <c r="X46" s="631"/>
      <c r="Y46" s="631"/>
      <c r="Z46" s="631"/>
      <c r="AA46" s="632"/>
    </row>
    <row r="47" spans="1:31" ht="12.75" customHeight="1">
      <c r="A47" s="680"/>
      <c r="B47" s="636" t="s">
        <v>491</v>
      </c>
      <c r="C47" s="637"/>
      <c r="D47" s="638"/>
      <c r="E47" s="111">
        <v>690</v>
      </c>
      <c r="F47" s="111"/>
      <c r="G47" s="630" t="s">
        <v>501</v>
      </c>
      <c r="H47" s="631"/>
      <c r="I47" s="631"/>
      <c r="J47" s="631"/>
      <c r="K47" s="631"/>
      <c r="L47" s="631"/>
      <c r="M47" s="632"/>
      <c r="O47" s="680"/>
      <c r="P47" s="636" t="s">
        <v>610</v>
      </c>
      <c r="Q47" s="637"/>
      <c r="R47" s="638"/>
      <c r="S47" s="111">
        <v>480</v>
      </c>
      <c r="T47" s="111"/>
      <c r="U47" s="630" t="s">
        <v>619</v>
      </c>
      <c r="V47" s="631"/>
      <c r="W47" s="631"/>
      <c r="X47" s="631"/>
      <c r="Y47" s="631"/>
      <c r="Z47" s="631"/>
      <c r="AA47" s="632"/>
    </row>
    <row r="48" spans="1:31" ht="12.75" customHeight="1">
      <c r="A48" s="680"/>
      <c r="B48" s="636" t="s">
        <v>492</v>
      </c>
      <c r="C48" s="637"/>
      <c r="D48" s="638"/>
      <c r="E48" s="111">
        <v>470</v>
      </c>
      <c r="F48" s="111"/>
      <c r="G48" s="630" t="s">
        <v>502</v>
      </c>
      <c r="H48" s="631"/>
      <c r="I48" s="631"/>
      <c r="J48" s="631"/>
      <c r="K48" s="631"/>
      <c r="L48" s="631"/>
      <c r="M48" s="632"/>
      <c r="O48" s="680"/>
      <c r="P48" s="636" t="s">
        <v>611</v>
      </c>
      <c r="Q48" s="637"/>
      <c r="R48" s="638"/>
      <c r="S48" s="111">
        <v>180</v>
      </c>
      <c r="T48" s="111"/>
      <c r="U48" s="630" t="s">
        <v>620</v>
      </c>
      <c r="V48" s="631"/>
      <c r="W48" s="631"/>
      <c r="X48" s="631"/>
      <c r="Y48" s="631"/>
      <c r="Z48" s="631"/>
      <c r="AA48" s="632"/>
    </row>
    <row r="49" spans="1:27" ht="12.75" customHeight="1">
      <c r="A49" s="680"/>
      <c r="B49" s="636" t="s">
        <v>493</v>
      </c>
      <c r="C49" s="637"/>
      <c r="D49" s="638"/>
      <c r="E49" s="111">
        <v>630</v>
      </c>
      <c r="F49" s="111"/>
      <c r="G49" s="630" t="s">
        <v>503</v>
      </c>
      <c r="H49" s="631"/>
      <c r="I49" s="631"/>
      <c r="J49" s="631"/>
      <c r="K49" s="631"/>
      <c r="L49" s="631"/>
      <c r="M49" s="632"/>
      <c r="O49" s="680"/>
      <c r="P49" s="636" t="s">
        <v>612</v>
      </c>
      <c r="Q49" s="637"/>
      <c r="R49" s="638"/>
      <c r="S49" s="111">
        <v>350</v>
      </c>
      <c r="T49" s="111"/>
      <c r="U49" s="630" t="s">
        <v>621</v>
      </c>
      <c r="V49" s="631"/>
      <c r="W49" s="631"/>
      <c r="X49" s="631"/>
      <c r="Y49" s="631"/>
      <c r="Z49" s="631"/>
      <c r="AA49" s="632"/>
    </row>
    <row r="50" spans="1:27" ht="12.75" customHeight="1">
      <c r="A50" s="680"/>
      <c r="B50" s="636" t="s">
        <v>494</v>
      </c>
      <c r="C50" s="637"/>
      <c r="D50" s="638"/>
      <c r="E50" s="111">
        <v>690</v>
      </c>
      <c r="F50" s="111"/>
      <c r="G50" s="648" t="s">
        <v>504</v>
      </c>
      <c r="H50" s="649"/>
      <c r="I50" s="649"/>
      <c r="J50" s="649"/>
      <c r="K50" s="649"/>
      <c r="L50" s="649"/>
      <c r="M50" s="650"/>
      <c r="O50" s="680"/>
      <c r="P50" s="636" t="s">
        <v>613</v>
      </c>
      <c r="Q50" s="637"/>
      <c r="R50" s="638"/>
      <c r="S50" s="111">
        <v>670</v>
      </c>
      <c r="T50" s="111"/>
      <c r="U50" s="630" t="s">
        <v>622</v>
      </c>
      <c r="V50" s="631"/>
      <c r="W50" s="631"/>
      <c r="X50" s="631"/>
      <c r="Y50" s="631"/>
      <c r="Z50" s="631"/>
      <c r="AA50" s="632"/>
    </row>
    <row r="51" spans="1:27" ht="12.75" customHeight="1">
      <c r="A51" s="681"/>
      <c r="B51" s="651" t="s">
        <v>10</v>
      </c>
      <c r="C51" s="478"/>
      <c r="D51" s="705"/>
      <c r="E51" s="116">
        <f>SUM(E41:E50)</f>
        <v>5270</v>
      </c>
      <c r="F51" s="129">
        <f>SUM(F41:F50)</f>
        <v>0</v>
      </c>
      <c r="G51" s="627"/>
      <c r="H51" s="628"/>
      <c r="I51" s="628"/>
      <c r="J51" s="628"/>
      <c r="K51" s="628"/>
      <c r="L51" s="628"/>
      <c r="M51" s="629"/>
      <c r="O51" s="680"/>
      <c r="P51" s="688" t="s">
        <v>2359</v>
      </c>
      <c r="Q51" s="331"/>
      <c r="R51" s="332"/>
      <c r="S51" s="140">
        <v>740</v>
      </c>
      <c r="T51" s="111"/>
      <c r="U51" s="685" t="s">
        <v>2361</v>
      </c>
      <c r="V51" s="686"/>
      <c r="W51" s="686"/>
      <c r="X51" s="686"/>
      <c r="Y51" s="686"/>
      <c r="Z51" s="686"/>
      <c r="AA51" s="687"/>
    </row>
    <row r="52" spans="1:27" ht="12.75" customHeight="1">
      <c r="A52" s="679" t="s">
        <v>531</v>
      </c>
      <c r="B52" s="645" t="s">
        <v>505</v>
      </c>
      <c r="C52" s="646"/>
      <c r="D52" s="647"/>
      <c r="E52" s="112">
        <v>450</v>
      </c>
      <c r="F52" s="111"/>
      <c r="G52" s="639" t="s">
        <v>518</v>
      </c>
      <c r="H52" s="640"/>
      <c r="I52" s="640"/>
      <c r="J52" s="640"/>
      <c r="K52" s="640"/>
      <c r="L52" s="640"/>
      <c r="M52" s="641"/>
      <c r="O52" s="680"/>
      <c r="P52" s="688" t="s">
        <v>2360</v>
      </c>
      <c r="Q52" s="331"/>
      <c r="R52" s="332"/>
      <c r="S52" s="140">
        <v>630</v>
      </c>
      <c r="T52" s="111"/>
      <c r="U52" s="685" t="s">
        <v>2362</v>
      </c>
      <c r="V52" s="686"/>
      <c r="W52" s="686"/>
      <c r="X52" s="686"/>
      <c r="Y52" s="686"/>
      <c r="Z52" s="686"/>
      <c r="AA52" s="687"/>
    </row>
    <row r="53" spans="1:27" ht="12.75" customHeight="1">
      <c r="A53" s="680"/>
      <c r="B53" s="636" t="s">
        <v>506</v>
      </c>
      <c r="C53" s="637"/>
      <c r="D53" s="638"/>
      <c r="E53" s="111">
        <v>850</v>
      </c>
      <c r="F53" s="111"/>
      <c r="G53" s="630" t="s">
        <v>519</v>
      </c>
      <c r="H53" s="631"/>
      <c r="I53" s="631"/>
      <c r="J53" s="631"/>
      <c r="K53" s="631"/>
      <c r="L53" s="631"/>
      <c r="M53" s="632"/>
      <c r="O53" s="680"/>
      <c r="P53" s="636" t="s">
        <v>614</v>
      </c>
      <c r="Q53" s="637"/>
      <c r="R53" s="638"/>
      <c r="S53" s="130">
        <v>810</v>
      </c>
      <c r="T53" s="111"/>
      <c r="U53" s="648" t="s">
        <v>623</v>
      </c>
      <c r="V53" s="649"/>
      <c r="W53" s="649"/>
      <c r="X53" s="649"/>
      <c r="Y53" s="649"/>
      <c r="Z53" s="649"/>
      <c r="AA53" s="650"/>
    </row>
    <row r="54" spans="1:27" ht="12.75" customHeight="1">
      <c r="A54" s="680"/>
      <c r="B54" s="636" t="s">
        <v>507</v>
      </c>
      <c r="C54" s="637"/>
      <c r="D54" s="638"/>
      <c r="E54" s="111">
        <v>730</v>
      </c>
      <c r="F54" s="111"/>
      <c r="G54" s="630" t="s">
        <v>520</v>
      </c>
      <c r="H54" s="631"/>
      <c r="I54" s="631"/>
      <c r="J54" s="631"/>
      <c r="K54" s="631"/>
      <c r="L54" s="631"/>
      <c r="M54" s="632"/>
      <c r="O54" s="681"/>
      <c r="P54" s="651" t="s">
        <v>9</v>
      </c>
      <c r="Q54" s="478"/>
      <c r="R54" s="479"/>
      <c r="S54" s="116">
        <f>SUM(S43:S53)</f>
        <v>5990</v>
      </c>
      <c r="T54" s="116">
        <f>SUM(T43:T53)</f>
        <v>0</v>
      </c>
      <c r="U54" s="642"/>
      <c r="V54" s="643"/>
      <c r="W54" s="643"/>
      <c r="X54" s="643"/>
      <c r="Y54" s="643"/>
      <c r="Z54" s="643"/>
      <c r="AA54" s="644"/>
    </row>
    <row r="55" spans="1:27" ht="12.75" customHeight="1">
      <c r="A55" s="680"/>
      <c r="B55" s="636" t="s">
        <v>508</v>
      </c>
      <c r="C55" s="637"/>
      <c r="D55" s="638"/>
      <c r="E55" s="111">
        <v>490</v>
      </c>
      <c r="F55" s="111"/>
      <c r="G55" s="630" t="s">
        <v>521</v>
      </c>
      <c r="H55" s="631"/>
      <c r="I55" s="631"/>
      <c r="J55" s="631"/>
      <c r="K55" s="631"/>
      <c r="L55" s="631"/>
      <c r="M55" s="632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2.75" customHeight="1">
      <c r="A56" s="680"/>
      <c r="B56" s="636" t="s">
        <v>509</v>
      </c>
      <c r="C56" s="637"/>
      <c r="D56" s="638"/>
      <c r="E56" s="111">
        <v>800</v>
      </c>
      <c r="F56" s="111"/>
      <c r="G56" s="630" t="s">
        <v>522</v>
      </c>
      <c r="H56" s="631"/>
      <c r="I56" s="631"/>
      <c r="J56" s="631"/>
      <c r="K56" s="631"/>
      <c r="L56" s="631"/>
      <c r="M56" s="632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2.75" customHeight="1">
      <c r="A57" s="680"/>
      <c r="B57" s="636" t="s">
        <v>510</v>
      </c>
      <c r="C57" s="637"/>
      <c r="D57" s="638"/>
      <c r="E57" s="111">
        <v>310</v>
      </c>
      <c r="F57" s="111"/>
      <c r="G57" s="630" t="s">
        <v>523</v>
      </c>
      <c r="H57" s="631"/>
      <c r="I57" s="631"/>
      <c r="J57" s="631"/>
      <c r="K57" s="631"/>
      <c r="L57" s="631"/>
      <c r="M57" s="632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2.75" customHeight="1">
      <c r="A58" s="680"/>
      <c r="B58" s="636" t="s">
        <v>511</v>
      </c>
      <c r="C58" s="637"/>
      <c r="D58" s="638"/>
      <c r="E58" s="111">
        <v>530</v>
      </c>
      <c r="F58" s="111"/>
      <c r="G58" s="630" t="s">
        <v>524</v>
      </c>
      <c r="H58" s="631"/>
      <c r="I58" s="631"/>
      <c r="J58" s="631"/>
      <c r="K58" s="631"/>
      <c r="L58" s="631"/>
      <c r="M58" s="632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2.75" customHeight="1">
      <c r="A59" s="680"/>
      <c r="B59" s="636" t="s">
        <v>512</v>
      </c>
      <c r="C59" s="637"/>
      <c r="D59" s="638"/>
      <c r="E59" s="111">
        <v>770</v>
      </c>
      <c r="F59" s="111"/>
      <c r="G59" s="630" t="s">
        <v>525</v>
      </c>
      <c r="H59" s="631"/>
      <c r="I59" s="631"/>
      <c r="J59" s="631"/>
      <c r="K59" s="631"/>
      <c r="L59" s="631"/>
      <c r="M59" s="632"/>
      <c r="O59" s="712" t="s">
        <v>603</v>
      </c>
      <c r="P59" s="713"/>
      <c r="Q59" s="713"/>
      <c r="R59" s="714"/>
      <c r="S59" s="126">
        <f>SUM(S54,S42,S28,S14,E65,E14,E29,E37,E40,E51)</f>
        <v>51540</v>
      </c>
      <c r="T59" s="126">
        <f>SUM(T54,T42,T28,T14,F65,F14,F29,F37,F40,F51)</f>
        <v>0</v>
      </c>
      <c r="U59" s="21"/>
      <c r="V59" s="21"/>
      <c r="W59" s="21"/>
      <c r="X59" s="21"/>
      <c r="Y59" s="21"/>
      <c r="Z59" s="21"/>
      <c r="AA59" s="21"/>
    </row>
    <row r="60" spans="1:27" ht="12.75" customHeight="1">
      <c r="A60" s="680"/>
      <c r="B60" s="636" t="s">
        <v>513</v>
      </c>
      <c r="C60" s="637"/>
      <c r="D60" s="638"/>
      <c r="E60" s="111">
        <v>610</v>
      </c>
      <c r="F60" s="111"/>
      <c r="G60" s="630" t="s">
        <v>526</v>
      </c>
      <c r="H60" s="631"/>
      <c r="I60" s="631"/>
      <c r="J60" s="631"/>
      <c r="K60" s="631"/>
      <c r="L60" s="631"/>
      <c r="M60" s="632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2.75" customHeight="1">
      <c r="A61" s="680"/>
      <c r="B61" s="636" t="s">
        <v>514</v>
      </c>
      <c r="C61" s="637"/>
      <c r="D61" s="638"/>
      <c r="E61" s="111">
        <v>470</v>
      </c>
      <c r="F61" s="111"/>
      <c r="G61" s="630" t="s">
        <v>527</v>
      </c>
      <c r="H61" s="631"/>
      <c r="I61" s="631"/>
      <c r="J61" s="631"/>
      <c r="K61" s="631"/>
      <c r="L61" s="631"/>
      <c r="M61" s="63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</row>
    <row r="62" spans="1:27" ht="12.75" customHeight="1">
      <c r="A62" s="680"/>
      <c r="B62" s="636" t="s">
        <v>515</v>
      </c>
      <c r="C62" s="637"/>
      <c r="D62" s="638"/>
      <c r="E62" s="111">
        <v>470</v>
      </c>
      <c r="F62" s="111"/>
      <c r="G62" s="630" t="s">
        <v>528</v>
      </c>
      <c r="H62" s="631"/>
      <c r="I62" s="631"/>
      <c r="J62" s="631"/>
      <c r="K62" s="631"/>
      <c r="L62" s="631"/>
      <c r="M62" s="632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ht="12.75" customHeight="1">
      <c r="A63" s="680"/>
      <c r="B63" s="636" t="s">
        <v>516</v>
      </c>
      <c r="C63" s="637"/>
      <c r="D63" s="638"/>
      <c r="E63" s="111">
        <v>850</v>
      </c>
      <c r="F63" s="111"/>
      <c r="G63" s="630" t="s">
        <v>529</v>
      </c>
      <c r="H63" s="631"/>
      <c r="I63" s="631"/>
      <c r="J63" s="631"/>
      <c r="K63" s="631"/>
      <c r="L63" s="631"/>
      <c r="M63" s="632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2.75" customHeight="1">
      <c r="A64" s="680"/>
      <c r="B64" s="636" t="s">
        <v>517</v>
      </c>
      <c r="C64" s="637"/>
      <c r="D64" s="638"/>
      <c r="E64" s="111">
        <v>1080</v>
      </c>
      <c r="F64" s="111"/>
      <c r="G64" s="630" t="s">
        <v>530</v>
      </c>
      <c r="H64" s="631"/>
      <c r="I64" s="631"/>
      <c r="J64" s="631"/>
      <c r="K64" s="631"/>
      <c r="L64" s="631"/>
      <c r="M64" s="632"/>
    </row>
    <row r="65" spans="1:27" ht="12.75" customHeight="1">
      <c r="A65" s="681"/>
      <c r="B65" s="651" t="s">
        <v>10</v>
      </c>
      <c r="C65" s="478"/>
      <c r="D65" s="479"/>
      <c r="E65" s="116">
        <f>SUM(E59:E64,E52:E58)</f>
        <v>8410</v>
      </c>
      <c r="F65" s="116">
        <f>SUM(F59:F64,F52:F58)</f>
        <v>0</v>
      </c>
      <c r="G65" s="627"/>
      <c r="H65" s="628"/>
      <c r="I65" s="628"/>
      <c r="J65" s="628"/>
      <c r="K65" s="628"/>
      <c r="L65" s="628"/>
      <c r="M65" s="629"/>
    </row>
    <row r="66" spans="1:27" ht="12.75" customHeight="1">
      <c r="A66" s="164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2.75" customHeight="1">
      <c r="A67" s="678" t="s">
        <v>28</v>
      </c>
      <c r="B67" s="678"/>
      <c r="C67" s="678"/>
      <c r="D67" s="678"/>
      <c r="E67" s="678"/>
      <c r="F67" s="678"/>
      <c r="G67" s="678"/>
      <c r="H67" s="678"/>
      <c r="I67" s="678"/>
      <c r="J67" s="678"/>
      <c r="K67" s="678"/>
      <c r="L67" s="678"/>
      <c r="M67" s="678"/>
      <c r="N67" s="678"/>
      <c r="O67" s="678"/>
      <c r="P67" s="678"/>
      <c r="Q67" s="678"/>
      <c r="R67" s="678"/>
      <c r="S67" s="678"/>
      <c r="T67" s="678"/>
      <c r="U67" s="678"/>
      <c r="V67" s="678"/>
      <c r="W67" s="678"/>
      <c r="X67" s="678"/>
      <c r="Y67" s="678"/>
      <c r="Z67" s="678"/>
      <c r="AA67" s="678"/>
    </row>
    <row r="68" spans="1:27" ht="12.75" customHeight="1"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</row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248">
    <mergeCell ref="B62:D62"/>
    <mergeCell ref="G63:M63"/>
    <mergeCell ref="B58:D58"/>
    <mergeCell ref="B56:D56"/>
    <mergeCell ref="B57:D57"/>
    <mergeCell ref="B54:D54"/>
    <mergeCell ref="B50:D50"/>
    <mergeCell ref="B49:D49"/>
    <mergeCell ref="B48:D48"/>
    <mergeCell ref="G54:M54"/>
    <mergeCell ref="B55:D55"/>
    <mergeCell ref="G55:M55"/>
    <mergeCell ref="B52:D52"/>
    <mergeCell ref="G52:M52"/>
    <mergeCell ref="B53:D53"/>
    <mergeCell ref="G53:M53"/>
    <mergeCell ref="G51:M51"/>
    <mergeCell ref="B51:D51"/>
    <mergeCell ref="G58:M58"/>
    <mergeCell ref="G50:M50"/>
    <mergeCell ref="G56:M56"/>
    <mergeCell ref="G57:M57"/>
    <mergeCell ref="A52:A65"/>
    <mergeCell ref="G59:M59"/>
    <mergeCell ref="G61:M61"/>
    <mergeCell ref="G62:M62"/>
    <mergeCell ref="B64:D64"/>
    <mergeCell ref="A15:A29"/>
    <mergeCell ref="A30:A37"/>
    <mergeCell ref="P40:R40"/>
    <mergeCell ref="P36:R36"/>
    <mergeCell ref="P42:R42"/>
    <mergeCell ref="P38:R38"/>
    <mergeCell ref="G20:M20"/>
    <mergeCell ref="B20:D20"/>
    <mergeCell ref="G27:M27"/>
    <mergeCell ref="B21:D21"/>
    <mergeCell ref="P27:R27"/>
    <mergeCell ref="G36:M36"/>
    <mergeCell ref="B22:D22"/>
    <mergeCell ref="B40:D40"/>
    <mergeCell ref="B36:D36"/>
    <mergeCell ref="B59:D59"/>
    <mergeCell ref="B61:D61"/>
    <mergeCell ref="G48:M48"/>
    <mergeCell ref="G42:M42"/>
    <mergeCell ref="A1:C1"/>
    <mergeCell ref="B5:D5"/>
    <mergeCell ref="A2:C2"/>
    <mergeCell ref="A6:A14"/>
    <mergeCell ref="B65:D65"/>
    <mergeCell ref="A3:C3"/>
    <mergeCell ref="B8:D8"/>
    <mergeCell ref="B63:D63"/>
    <mergeCell ref="B14:D14"/>
    <mergeCell ref="B13:D13"/>
    <mergeCell ref="B11:D11"/>
    <mergeCell ref="B12:D12"/>
    <mergeCell ref="B37:D37"/>
    <mergeCell ref="B35:D35"/>
    <mergeCell ref="B15:D15"/>
    <mergeCell ref="B19:D19"/>
    <mergeCell ref="B18:D18"/>
    <mergeCell ref="B16:D16"/>
    <mergeCell ref="B17:D17"/>
    <mergeCell ref="B28:D28"/>
    <mergeCell ref="B23:D23"/>
    <mergeCell ref="B30:D30"/>
    <mergeCell ref="B33:D33"/>
    <mergeCell ref="B34:D34"/>
    <mergeCell ref="U11:AA11"/>
    <mergeCell ref="G25:M25"/>
    <mergeCell ref="G14:M14"/>
    <mergeCell ref="G11:M11"/>
    <mergeCell ref="G13:M13"/>
    <mergeCell ref="G8:M8"/>
    <mergeCell ref="P13:R13"/>
    <mergeCell ref="U17:AA17"/>
    <mergeCell ref="G19:M19"/>
    <mergeCell ref="G18:M18"/>
    <mergeCell ref="U16:AA16"/>
    <mergeCell ref="O6:O14"/>
    <mergeCell ref="U13:AA13"/>
    <mergeCell ref="G10:M10"/>
    <mergeCell ref="P6:R6"/>
    <mergeCell ref="G6:M6"/>
    <mergeCell ref="U6:AA6"/>
    <mergeCell ref="U7:AA7"/>
    <mergeCell ref="G12:M12"/>
    <mergeCell ref="U14:AA14"/>
    <mergeCell ref="U15:AA15"/>
    <mergeCell ref="G21:M21"/>
    <mergeCell ref="G24:M24"/>
    <mergeCell ref="U18:AA18"/>
    <mergeCell ref="B6:D6"/>
    <mergeCell ref="B7:D7"/>
    <mergeCell ref="B60:D60"/>
    <mergeCell ref="G9:M9"/>
    <mergeCell ref="B9:D9"/>
    <mergeCell ref="G60:M60"/>
    <mergeCell ref="G7:M7"/>
    <mergeCell ref="G15:M15"/>
    <mergeCell ref="P9:R9"/>
    <mergeCell ref="G16:M16"/>
    <mergeCell ref="B10:D10"/>
    <mergeCell ref="G41:M41"/>
    <mergeCell ref="G49:M49"/>
    <mergeCell ref="B44:D44"/>
    <mergeCell ref="P16:R16"/>
    <mergeCell ref="P24:R24"/>
    <mergeCell ref="P18:R18"/>
    <mergeCell ref="P22:R22"/>
    <mergeCell ref="P23:R23"/>
    <mergeCell ref="P20:R20"/>
    <mergeCell ref="B31:D31"/>
    <mergeCell ref="B32:D32"/>
    <mergeCell ref="B27:D27"/>
    <mergeCell ref="B25:D25"/>
    <mergeCell ref="Y1:AA1"/>
    <mergeCell ref="D3:S3"/>
    <mergeCell ref="U4:V4"/>
    <mergeCell ref="G5:M5"/>
    <mergeCell ref="D2:E2"/>
    <mergeCell ref="P2:Q2"/>
    <mergeCell ref="P5:R5"/>
    <mergeCell ref="U2:AA2"/>
    <mergeCell ref="U3:Z3"/>
    <mergeCell ref="D1:X1"/>
    <mergeCell ref="F2:G2"/>
    <mergeCell ref="J2:M2"/>
    <mergeCell ref="X4:Z4"/>
    <mergeCell ref="U5:AA5"/>
    <mergeCell ref="P7:R7"/>
    <mergeCell ref="P11:R11"/>
    <mergeCell ref="P10:R10"/>
    <mergeCell ref="P12:R12"/>
    <mergeCell ref="G40:M40"/>
    <mergeCell ref="B26:D26"/>
    <mergeCell ref="B24:D24"/>
    <mergeCell ref="B29:D29"/>
    <mergeCell ref="G29:M29"/>
    <mergeCell ref="O15:O28"/>
    <mergeCell ref="G17:M17"/>
    <mergeCell ref="G38:M38"/>
    <mergeCell ref="G35:M35"/>
    <mergeCell ref="G34:M34"/>
    <mergeCell ref="G32:M32"/>
    <mergeCell ref="G26:M26"/>
    <mergeCell ref="G22:M22"/>
    <mergeCell ref="P19:R19"/>
    <mergeCell ref="P17:R17"/>
    <mergeCell ref="P28:R28"/>
    <mergeCell ref="P15:R15"/>
    <mergeCell ref="P14:R14"/>
    <mergeCell ref="P29:R29"/>
    <mergeCell ref="P32:R32"/>
    <mergeCell ref="P34:R34"/>
    <mergeCell ref="G44:M44"/>
    <mergeCell ref="P39:R39"/>
    <mergeCell ref="G37:M37"/>
    <mergeCell ref="P41:R41"/>
    <mergeCell ref="O29:O42"/>
    <mergeCell ref="P45:R45"/>
    <mergeCell ref="U35:AA35"/>
    <mergeCell ref="U36:AA36"/>
    <mergeCell ref="U40:AA40"/>
    <mergeCell ref="U38:AA38"/>
    <mergeCell ref="U41:AA41"/>
    <mergeCell ref="U37:AA37"/>
    <mergeCell ref="U39:AA39"/>
    <mergeCell ref="U42:AA42"/>
    <mergeCell ref="O43:O54"/>
    <mergeCell ref="P52:R52"/>
    <mergeCell ref="U52:AA52"/>
    <mergeCell ref="U44:AA44"/>
    <mergeCell ref="P54:R54"/>
    <mergeCell ref="G64:M64"/>
    <mergeCell ref="U12:AA12"/>
    <mergeCell ref="G39:M39"/>
    <mergeCell ref="P37:R37"/>
    <mergeCell ref="G33:M33"/>
    <mergeCell ref="G28:M28"/>
    <mergeCell ref="G31:M31"/>
    <mergeCell ref="G30:M30"/>
    <mergeCell ref="P21:R21"/>
    <mergeCell ref="P31:R31"/>
    <mergeCell ref="U33:AA33"/>
    <mergeCell ref="P33:R33"/>
    <mergeCell ref="U32:AA32"/>
    <mergeCell ref="U30:AA30"/>
    <mergeCell ref="U31:AA31"/>
    <mergeCell ref="U25:AA25"/>
    <mergeCell ref="U26:AA26"/>
    <mergeCell ref="U29:AA29"/>
    <mergeCell ref="P30:R30"/>
    <mergeCell ref="U28:AA28"/>
    <mergeCell ref="G47:M47"/>
    <mergeCell ref="G45:M45"/>
    <mergeCell ref="G43:M43"/>
    <mergeCell ref="P35:R35"/>
    <mergeCell ref="B43:D43"/>
    <mergeCell ref="B45:D45"/>
    <mergeCell ref="U45:AA45"/>
    <mergeCell ref="U34:AA34"/>
    <mergeCell ref="B39:D39"/>
    <mergeCell ref="B38:D38"/>
    <mergeCell ref="G65:M65"/>
    <mergeCell ref="U8:AA8"/>
    <mergeCell ref="P8:R8"/>
    <mergeCell ref="P26:R26"/>
    <mergeCell ref="P25:R25"/>
    <mergeCell ref="U22:AA22"/>
    <mergeCell ref="U24:AA24"/>
    <mergeCell ref="U23:AA23"/>
    <mergeCell ref="U27:AA27"/>
    <mergeCell ref="U20:AA20"/>
    <mergeCell ref="U21:AA21"/>
    <mergeCell ref="U19:AA19"/>
    <mergeCell ref="U54:AA54"/>
    <mergeCell ref="P43:R43"/>
    <mergeCell ref="P46:R46"/>
    <mergeCell ref="P49:R49"/>
    <mergeCell ref="U10:AA10"/>
    <mergeCell ref="O59:R59"/>
    <mergeCell ref="A67:AA67"/>
    <mergeCell ref="U9:AA9"/>
    <mergeCell ref="G23:M23"/>
    <mergeCell ref="A38:A40"/>
    <mergeCell ref="A41:A51"/>
    <mergeCell ref="P51:R51"/>
    <mergeCell ref="U51:AA51"/>
    <mergeCell ref="P53:R53"/>
    <mergeCell ref="U53:AA53"/>
    <mergeCell ref="U49:AA49"/>
    <mergeCell ref="P50:R50"/>
    <mergeCell ref="U50:AA50"/>
    <mergeCell ref="U46:AA46"/>
    <mergeCell ref="P47:R47"/>
    <mergeCell ref="U47:AA47"/>
    <mergeCell ref="P48:R48"/>
    <mergeCell ref="U48:AA48"/>
    <mergeCell ref="U43:AA43"/>
    <mergeCell ref="P44:R44"/>
    <mergeCell ref="G46:M46"/>
    <mergeCell ref="B47:D47"/>
    <mergeCell ref="B46:D46"/>
    <mergeCell ref="B42:D42"/>
    <mergeCell ref="B41:D41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7"/>
  </sheetPr>
  <dimension ref="A1:AE94"/>
  <sheetViews>
    <sheetView showZeros="0" zoomScaleNormal="100" zoomScaleSheetLayoutView="65" workbookViewId="0">
      <selection activeCell="E41" sqref="E41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604</v>
      </c>
      <c r="B1" s="445"/>
      <c r="C1" s="445"/>
      <c r="D1" s="719" t="s">
        <v>11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22" t="str">
        <f>集計表!AC1</f>
        <v>2020/1</v>
      </c>
      <c r="Z1" s="731"/>
      <c r="AA1" s="732"/>
    </row>
    <row r="2" spans="1:27" ht="18.75" customHeight="1">
      <c r="A2" s="424" t="s">
        <v>56</v>
      </c>
      <c r="B2" s="446"/>
      <c r="C2" s="425"/>
      <c r="D2" s="455">
        <v>2020</v>
      </c>
      <c r="E2" s="455"/>
      <c r="F2" s="661">
        <f>集計表!F2</f>
        <v>43859</v>
      </c>
      <c r="G2" s="661"/>
      <c r="H2" s="2" t="s">
        <v>1815</v>
      </c>
      <c r="I2" s="2" t="s">
        <v>13</v>
      </c>
      <c r="J2" s="662">
        <f>集計表!L2</f>
        <v>43861</v>
      </c>
      <c r="K2" s="733"/>
      <c r="L2" s="733"/>
      <c r="M2" s="733"/>
      <c r="N2" s="3" t="s">
        <v>57</v>
      </c>
      <c r="O2" s="4" t="s">
        <v>14</v>
      </c>
      <c r="P2" s="668">
        <f>集計表!R2</f>
        <v>43862</v>
      </c>
      <c r="Q2" s="668"/>
      <c r="R2" s="5" t="s">
        <v>18</v>
      </c>
      <c r="S2" s="6" t="s">
        <v>19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集計表!N134</f>
        <v>0</v>
      </c>
      <c r="V3" s="657"/>
      <c r="W3" s="657"/>
      <c r="X3" s="657"/>
      <c r="Y3" s="657"/>
      <c r="Z3" s="657"/>
      <c r="AA3" s="8" t="s">
        <v>60</v>
      </c>
    </row>
    <row r="4" spans="1:27" ht="18.75" customHeight="1">
      <c r="A4" s="7" t="s">
        <v>2369</v>
      </c>
      <c r="U4" s="628" t="s">
        <v>6</v>
      </c>
      <c r="V4" s="628"/>
      <c r="W4" s="22" t="s">
        <v>21</v>
      </c>
      <c r="X4" s="734">
        <f>T32</f>
        <v>0</v>
      </c>
      <c r="Y4" s="628"/>
      <c r="Z4" s="628"/>
      <c r="AA4" s="7" t="s">
        <v>22</v>
      </c>
    </row>
    <row r="5" spans="1:27" ht="12.75" customHeight="1">
      <c r="A5" s="23"/>
      <c r="B5" s="655" t="s">
        <v>23</v>
      </c>
      <c r="C5" s="653"/>
      <c r="D5" s="653"/>
      <c r="E5" s="124" t="s">
        <v>7</v>
      </c>
      <c r="F5" s="115" t="s">
        <v>8</v>
      </c>
      <c r="G5" s="653" t="s">
        <v>24</v>
      </c>
      <c r="H5" s="653"/>
      <c r="I5" s="653"/>
      <c r="J5" s="653"/>
      <c r="K5" s="653"/>
      <c r="L5" s="653"/>
      <c r="M5" s="654"/>
      <c r="O5" s="24"/>
      <c r="P5" s="655" t="s">
        <v>23</v>
      </c>
      <c r="Q5" s="653"/>
      <c r="R5" s="653"/>
      <c r="S5" s="124" t="s">
        <v>7</v>
      </c>
      <c r="T5" s="115" t="s">
        <v>8</v>
      </c>
      <c r="U5" s="653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679" t="s">
        <v>666</v>
      </c>
      <c r="B6" s="636" t="s">
        <v>625</v>
      </c>
      <c r="C6" s="637"/>
      <c r="D6" s="638"/>
      <c r="E6" s="112">
        <v>440</v>
      </c>
      <c r="F6" s="111"/>
      <c r="G6" s="639" t="s">
        <v>635</v>
      </c>
      <c r="H6" s="640"/>
      <c r="I6" s="640"/>
      <c r="J6" s="640"/>
      <c r="K6" s="640"/>
      <c r="L6" s="640"/>
      <c r="M6" s="641"/>
      <c r="O6" s="679" t="s">
        <v>772</v>
      </c>
      <c r="P6" s="25" t="s">
        <v>733</v>
      </c>
      <c r="Q6" s="26"/>
      <c r="R6" s="27"/>
      <c r="S6" s="111">
        <v>510</v>
      </c>
      <c r="T6" s="111"/>
      <c r="U6" s="630" t="s">
        <v>747</v>
      </c>
      <c r="V6" s="631"/>
      <c r="W6" s="631"/>
      <c r="X6" s="631"/>
      <c r="Y6" s="631"/>
      <c r="Z6" s="631"/>
      <c r="AA6" s="632"/>
    </row>
    <row r="7" spans="1:27" ht="12.75" customHeight="1">
      <c r="A7" s="680"/>
      <c r="B7" s="636" t="s">
        <v>626</v>
      </c>
      <c r="C7" s="637"/>
      <c r="D7" s="638"/>
      <c r="E7" s="111">
        <v>480</v>
      </c>
      <c r="F7" s="111"/>
      <c r="G7" s="630" t="s">
        <v>636</v>
      </c>
      <c r="H7" s="631"/>
      <c r="I7" s="631"/>
      <c r="J7" s="631"/>
      <c r="K7" s="631"/>
      <c r="L7" s="631"/>
      <c r="M7" s="632"/>
      <c r="O7" s="680"/>
      <c r="P7" s="25" t="s">
        <v>734</v>
      </c>
      <c r="Q7" s="26"/>
      <c r="R7" s="27"/>
      <c r="S7" s="111">
        <v>350</v>
      </c>
      <c r="T7" s="111"/>
      <c r="U7" s="630" t="s">
        <v>748</v>
      </c>
      <c r="V7" s="631"/>
      <c r="W7" s="631"/>
      <c r="X7" s="631"/>
      <c r="Y7" s="631"/>
      <c r="Z7" s="631"/>
      <c r="AA7" s="632"/>
    </row>
    <row r="8" spans="1:27" ht="12.75" customHeight="1">
      <c r="A8" s="680"/>
      <c r="B8" s="636" t="s">
        <v>627</v>
      </c>
      <c r="C8" s="637"/>
      <c r="D8" s="638"/>
      <c r="E8" s="185">
        <v>550</v>
      </c>
      <c r="F8" s="111"/>
      <c r="G8" s="630" t="s">
        <v>637</v>
      </c>
      <c r="H8" s="631"/>
      <c r="I8" s="631"/>
      <c r="J8" s="631"/>
      <c r="K8" s="631"/>
      <c r="L8" s="631"/>
      <c r="M8" s="632"/>
      <c r="O8" s="680"/>
      <c r="P8" s="25" t="s">
        <v>735</v>
      </c>
      <c r="Q8" s="26"/>
      <c r="R8" s="27"/>
      <c r="S8" s="111">
        <v>480</v>
      </c>
      <c r="T8" s="111"/>
      <c r="U8" s="630" t="s">
        <v>749</v>
      </c>
      <c r="V8" s="631"/>
      <c r="W8" s="631"/>
      <c r="X8" s="631"/>
      <c r="Y8" s="631"/>
      <c r="Z8" s="631"/>
      <c r="AA8" s="632"/>
    </row>
    <row r="9" spans="1:27" ht="12.75" customHeight="1">
      <c r="A9" s="680"/>
      <c r="B9" s="636" t="s">
        <v>628</v>
      </c>
      <c r="C9" s="637"/>
      <c r="D9" s="638"/>
      <c r="E9" s="111">
        <v>490</v>
      </c>
      <c r="F9" s="111"/>
      <c r="G9" s="630" t="s">
        <v>638</v>
      </c>
      <c r="H9" s="631"/>
      <c r="I9" s="631"/>
      <c r="J9" s="631"/>
      <c r="K9" s="631"/>
      <c r="L9" s="631"/>
      <c r="M9" s="632"/>
      <c r="O9" s="680"/>
      <c r="P9" s="25" t="s">
        <v>736</v>
      </c>
      <c r="Q9" s="26"/>
      <c r="R9" s="27"/>
      <c r="S9" s="111">
        <v>370</v>
      </c>
      <c r="T9" s="111"/>
      <c r="U9" s="630" t="s">
        <v>750</v>
      </c>
      <c r="V9" s="631"/>
      <c r="W9" s="631"/>
      <c r="X9" s="631"/>
      <c r="Y9" s="631"/>
      <c r="Z9" s="631"/>
      <c r="AA9" s="632"/>
    </row>
    <row r="10" spans="1:27" ht="12.75" customHeight="1">
      <c r="A10" s="680"/>
      <c r="B10" s="636" t="s">
        <v>629</v>
      </c>
      <c r="C10" s="637"/>
      <c r="D10" s="638"/>
      <c r="E10" s="111">
        <v>400</v>
      </c>
      <c r="F10" s="111"/>
      <c r="G10" s="630" t="s">
        <v>639</v>
      </c>
      <c r="H10" s="631"/>
      <c r="I10" s="631"/>
      <c r="J10" s="631"/>
      <c r="K10" s="631"/>
      <c r="L10" s="631"/>
      <c r="M10" s="632"/>
      <c r="O10" s="680"/>
      <c r="P10" s="25" t="s">
        <v>737</v>
      </c>
      <c r="Q10" s="26"/>
      <c r="R10" s="27"/>
      <c r="S10" s="111">
        <v>390</v>
      </c>
      <c r="T10" s="111"/>
      <c r="U10" s="630" t="s">
        <v>751</v>
      </c>
      <c r="V10" s="631"/>
      <c r="W10" s="631"/>
      <c r="X10" s="631"/>
      <c r="Y10" s="631"/>
      <c r="Z10" s="631"/>
      <c r="AA10" s="632"/>
    </row>
    <row r="11" spans="1:27" ht="12.75" customHeight="1">
      <c r="A11" s="680"/>
      <c r="B11" s="636" t="s">
        <v>630</v>
      </c>
      <c r="C11" s="637"/>
      <c r="D11" s="638"/>
      <c r="E11" s="111">
        <v>420</v>
      </c>
      <c r="F11" s="111"/>
      <c r="G11" s="630" t="s">
        <v>640</v>
      </c>
      <c r="H11" s="631"/>
      <c r="I11" s="631"/>
      <c r="J11" s="631"/>
      <c r="K11" s="631"/>
      <c r="L11" s="631"/>
      <c r="M11" s="632"/>
      <c r="O11" s="680"/>
      <c r="P11" s="25" t="s">
        <v>738</v>
      </c>
      <c r="Q11" s="26"/>
      <c r="R11" s="27"/>
      <c r="S11" s="111">
        <v>570</v>
      </c>
      <c r="T11" s="111"/>
      <c r="U11" s="630" t="s">
        <v>752</v>
      </c>
      <c r="V11" s="631"/>
      <c r="W11" s="631"/>
      <c r="X11" s="631"/>
      <c r="Y11" s="631"/>
      <c r="Z11" s="631"/>
      <c r="AA11" s="632"/>
    </row>
    <row r="12" spans="1:27" ht="12.75" customHeight="1">
      <c r="A12" s="680"/>
      <c r="B12" s="636" t="s">
        <v>631</v>
      </c>
      <c r="C12" s="637"/>
      <c r="D12" s="638"/>
      <c r="E12" s="111">
        <v>490</v>
      </c>
      <c r="F12" s="111"/>
      <c r="G12" s="630" t="s">
        <v>641</v>
      </c>
      <c r="H12" s="631"/>
      <c r="I12" s="631"/>
      <c r="J12" s="631"/>
      <c r="K12" s="631"/>
      <c r="L12" s="631"/>
      <c r="M12" s="632"/>
      <c r="O12" s="681"/>
      <c r="P12" s="651" t="s">
        <v>10</v>
      </c>
      <c r="Q12" s="478"/>
      <c r="R12" s="479"/>
      <c r="S12" s="116">
        <f>SUM(S6:S11,E59:E65)</f>
        <v>5690</v>
      </c>
      <c r="T12" s="116">
        <f>SUM(T6:T11,F59:F65)</f>
        <v>0</v>
      </c>
      <c r="U12" s="627"/>
      <c r="V12" s="628"/>
      <c r="W12" s="628"/>
      <c r="X12" s="628"/>
      <c r="Y12" s="628"/>
      <c r="Z12" s="628"/>
      <c r="AA12" s="629"/>
    </row>
    <row r="13" spans="1:27" ht="12.75" customHeight="1">
      <c r="A13" s="680"/>
      <c r="B13" s="636" t="s">
        <v>632</v>
      </c>
      <c r="C13" s="637"/>
      <c r="D13" s="638"/>
      <c r="E13" s="111">
        <v>730</v>
      </c>
      <c r="F13" s="111"/>
      <c r="G13" s="630" t="s">
        <v>642</v>
      </c>
      <c r="H13" s="631"/>
      <c r="I13" s="631"/>
      <c r="J13" s="631"/>
      <c r="K13" s="631"/>
      <c r="L13" s="631"/>
      <c r="M13" s="632"/>
      <c r="O13" s="679" t="s">
        <v>820</v>
      </c>
      <c r="P13" s="645" t="s">
        <v>810</v>
      </c>
      <c r="Q13" s="646"/>
      <c r="R13" s="647"/>
      <c r="S13" s="112">
        <v>560</v>
      </c>
      <c r="T13" s="111"/>
      <c r="U13" s="774" t="s">
        <v>755</v>
      </c>
      <c r="V13" s="775"/>
      <c r="W13" s="775"/>
      <c r="X13" s="775"/>
      <c r="Y13" s="775"/>
      <c r="Z13" s="775"/>
      <c r="AA13" s="776"/>
    </row>
    <row r="14" spans="1:27" ht="12.75" customHeight="1">
      <c r="A14" s="680"/>
      <c r="B14" s="636" t="s">
        <v>633</v>
      </c>
      <c r="C14" s="637"/>
      <c r="D14" s="638"/>
      <c r="E14" s="111">
        <v>320</v>
      </c>
      <c r="F14" s="111"/>
      <c r="G14" s="630" t="s">
        <v>643</v>
      </c>
      <c r="H14" s="631"/>
      <c r="I14" s="631"/>
      <c r="J14" s="631"/>
      <c r="K14" s="631"/>
      <c r="L14" s="631"/>
      <c r="M14" s="632"/>
      <c r="O14" s="680"/>
      <c r="P14" s="636" t="s">
        <v>811</v>
      </c>
      <c r="Q14" s="637"/>
      <c r="R14" s="638"/>
      <c r="S14" s="111">
        <v>720</v>
      </c>
      <c r="T14" s="111"/>
      <c r="U14" s="759" t="s">
        <v>756</v>
      </c>
      <c r="V14" s="760"/>
      <c r="W14" s="760"/>
      <c r="X14" s="760"/>
      <c r="Y14" s="760"/>
      <c r="Z14" s="760"/>
      <c r="AA14" s="761"/>
    </row>
    <row r="15" spans="1:27" ht="12.75" customHeight="1">
      <c r="A15" s="680"/>
      <c r="B15" s="633" t="s">
        <v>634</v>
      </c>
      <c r="C15" s="634"/>
      <c r="D15" s="635"/>
      <c r="E15" s="111">
        <v>580</v>
      </c>
      <c r="F15" s="111"/>
      <c r="G15" s="648" t="s">
        <v>644</v>
      </c>
      <c r="H15" s="649"/>
      <c r="I15" s="649"/>
      <c r="J15" s="649"/>
      <c r="K15" s="649"/>
      <c r="L15" s="649"/>
      <c r="M15" s="650"/>
      <c r="O15" s="680"/>
      <c r="P15" s="636" t="s">
        <v>812</v>
      </c>
      <c r="Q15" s="637"/>
      <c r="R15" s="638"/>
      <c r="S15" s="111">
        <v>900</v>
      </c>
      <c r="T15" s="111"/>
      <c r="U15" s="759" t="s">
        <v>757</v>
      </c>
      <c r="V15" s="760"/>
      <c r="W15" s="760"/>
      <c r="X15" s="760"/>
      <c r="Y15" s="760"/>
      <c r="Z15" s="760"/>
      <c r="AA15" s="761"/>
    </row>
    <row r="16" spans="1:27" ht="12.75" customHeight="1">
      <c r="A16" s="681"/>
      <c r="B16" s="651" t="s">
        <v>10</v>
      </c>
      <c r="C16" s="478"/>
      <c r="D16" s="479"/>
      <c r="E16" s="116">
        <f>SUM(E6:E15)</f>
        <v>4900</v>
      </c>
      <c r="F16" s="116">
        <f>SUM(F6:F15)</f>
        <v>0</v>
      </c>
      <c r="G16" s="627"/>
      <c r="H16" s="628"/>
      <c r="I16" s="628"/>
      <c r="J16" s="628"/>
      <c r="K16" s="628"/>
      <c r="L16" s="628"/>
      <c r="M16" s="629"/>
      <c r="O16" s="680"/>
      <c r="P16" s="636" t="s">
        <v>813</v>
      </c>
      <c r="Q16" s="637"/>
      <c r="R16" s="638"/>
      <c r="S16" s="111">
        <v>900</v>
      </c>
      <c r="T16" s="111"/>
      <c r="U16" s="759" t="s">
        <v>758</v>
      </c>
      <c r="V16" s="760"/>
      <c r="W16" s="760"/>
      <c r="X16" s="760"/>
      <c r="Y16" s="760"/>
      <c r="Z16" s="760"/>
      <c r="AA16" s="761"/>
    </row>
    <row r="17" spans="1:27" ht="12.75" customHeight="1">
      <c r="A17" s="679" t="s">
        <v>668</v>
      </c>
      <c r="B17" s="645" t="s">
        <v>645</v>
      </c>
      <c r="C17" s="646"/>
      <c r="D17" s="647"/>
      <c r="E17" s="112">
        <v>790</v>
      </c>
      <c r="F17" s="111"/>
      <c r="G17" s="639" t="s">
        <v>655</v>
      </c>
      <c r="H17" s="640"/>
      <c r="I17" s="640"/>
      <c r="J17" s="640"/>
      <c r="K17" s="640"/>
      <c r="L17" s="640"/>
      <c r="M17" s="641"/>
      <c r="O17" s="680"/>
      <c r="P17" s="636" t="s">
        <v>814</v>
      </c>
      <c r="Q17" s="637"/>
      <c r="R17" s="638"/>
      <c r="S17" s="111">
        <v>710</v>
      </c>
      <c r="T17" s="111"/>
      <c r="U17" s="759" t="s">
        <v>759</v>
      </c>
      <c r="V17" s="760"/>
      <c r="W17" s="760"/>
      <c r="X17" s="760"/>
      <c r="Y17" s="760"/>
      <c r="Z17" s="760"/>
      <c r="AA17" s="761"/>
    </row>
    <row r="18" spans="1:27" ht="12.75" customHeight="1">
      <c r="A18" s="680"/>
      <c r="B18" s="636" t="s">
        <v>646</v>
      </c>
      <c r="C18" s="637"/>
      <c r="D18" s="638"/>
      <c r="E18" s="111">
        <v>650</v>
      </c>
      <c r="F18" s="111"/>
      <c r="G18" s="630" t="s">
        <v>656</v>
      </c>
      <c r="H18" s="631"/>
      <c r="I18" s="631"/>
      <c r="J18" s="631"/>
      <c r="K18" s="631"/>
      <c r="L18" s="631"/>
      <c r="M18" s="632"/>
      <c r="O18" s="680"/>
      <c r="P18" s="636" t="s">
        <v>815</v>
      </c>
      <c r="Q18" s="637"/>
      <c r="R18" s="638"/>
      <c r="S18" s="111">
        <v>630</v>
      </c>
      <c r="T18" s="111"/>
      <c r="U18" s="759" t="s">
        <v>760</v>
      </c>
      <c r="V18" s="760"/>
      <c r="W18" s="760"/>
      <c r="X18" s="760"/>
      <c r="Y18" s="760"/>
      <c r="Z18" s="760"/>
      <c r="AA18" s="761"/>
    </row>
    <row r="19" spans="1:27" ht="12.75" customHeight="1">
      <c r="A19" s="680"/>
      <c r="B19" s="636" t="s">
        <v>647</v>
      </c>
      <c r="C19" s="637"/>
      <c r="D19" s="638"/>
      <c r="E19" s="111">
        <v>460</v>
      </c>
      <c r="F19" s="111"/>
      <c r="G19" s="630" t="s">
        <v>657</v>
      </c>
      <c r="H19" s="631"/>
      <c r="I19" s="631"/>
      <c r="J19" s="631"/>
      <c r="K19" s="631"/>
      <c r="L19" s="631"/>
      <c r="M19" s="632"/>
      <c r="O19" s="680"/>
      <c r="P19" s="636" t="s">
        <v>816</v>
      </c>
      <c r="Q19" s="637"/>
      <c r="R19" s="638"/>
      <c r="S19" s="111">
        <v>680</v>
      </c>
      <c r="T19" s="111"/>
      <c r="U19" s="759" t="s">
        <v>761</v>
      </c>
      <c r="V19" s="760"/>
      <c r="W19" s="760"/>
      <c r="X19" s="760"/>
      <c r="Y19" s="760"/>
      <c r="Z19" s="760"/>
      <c r="AA19" s="761"/>
    </row>
    <row r="20" spans="1:27" ht="12.75" customHeight="1">
      <c r="A20" s="680"/>
      <c r="B20" s="636" t="s">
        <v>648</v>
      </c>
      <c r="C20" s="637"/>
      <c r="D20" s="638"/>
      <c r="E20" s="111">
        <v>430</v>
      </c>
      <c r="F20" s="111"/>
      <c r="G20" s="630" t="s">
        <v>658</v>
      </c>
      <c r="H20" s="631"/>
      <c r="I20" s="631"/>
      <c r="J20" s="631"/>
      <c r="K20" s="631"/>
      <c r="L20" s="631"/>
      <c r="M20" s="632"/>
      <c r="O20" s="680"/>
      <c r="P20" s="636" t="s">
        <v>817</v>
      </c>
      <c r="Q20" s="637"/>
      <c r="R20" s="638"/>
      <c r="S20" s="111">
        <v>1330</v>
      </c>
      <c r="T20" s="111"/>
      <c r="U20" s="759" t="s">
        <v>762</v>
      </c>
      <c r="V20" s="760"/>
      <c r="W20" s="760"/>
      <c r="X20" s="760"/>
      <c r="Y20" s="760"/>
      <c r="Z20" s="760"/>
      <c r="AA20" s="761"/>
    </row>
    <row r="21" spans="1:27" ht="12.75" customHeight="1">
      <c r="A21" s="680"/>
      <c r="B21" s="636" t="s">
        <v>649</v>
      </c>
      <c r="C21" s="637"/>
      <c r="D21" s="638"/>
      <c r="E21" s="111">
        <v>460</v>
      </c>
      <c r="F21" s="111"/>
      <c r="G21" s="630" t="s">
        <v>659</v>
      </c>
      <c r="H21" s="631"/>
      <c r="I21" s="631"/>
      <c r="J21" s="631"/>
      <c r="K21" s="631"/>
      <c r="L21" s="631"/>
      <c r="M21" s="632"/>
      <c r="O21" s="680"/>
      <c r="P21" s="636" t="s">
        <v>818</v>
      </c>
      <c r="Q21" s="637"/>
      <c r="R21" s="638"/>
      <c r="S21" s="111">
        <v>570</v>
      </c>
      <c r="T21" s="111"/>
      <c r="U21" s="759" t="s">
        <v>763</v>
      </c>
      <c r="V21" s="760"/>
      <c r="W21" s="760"/>
      <c r="X21" s="760"/>
      <c r="Y21" s="760"/>
      <c r="Z21" s="760"/>
      <c r="AA21" s="761"/>
    </row>
    <row r="22" spans="1:27" ht="12.75" customHeight="1">
      <c r="A22" s="680"/>
      <c r="B22" s="636" t="s">
        <v>650</v>
      </c>
      <c r="C22" s="637"/>
      <c r="D22" s="638"/>
      <c r="E22" s="111">
        <v>600</v>
      </c>
      <c r="F22" s="111"/>
      <c r="G22" s="630" t="s">
        <v>660</v>
      </c>
      <c r="H22" s="631"/>
      <c r="I22" s="631"/>
      <c r="J22" s="631"/>
      <c r="K22" s="631"/>
      <c r="L22" s="631"/>
      <c r="M22" s="632"/>
      <c r="O22" s="680"/>
      <c r="P22" s="633" t="s">
        <v>819</v>
      </c>
      <c r="Q22" s="634"/>
      <c r="R22" s="635"/>
      <c r="S22" s="130">
        <v>990</v>
      </c>
      <c r="T22" s="111"/>
      <c r="U22" s="762" t="s">
        <v>764</v>
      </c>
      <c r="V22" s="763"/>
      <c r="W22" s="763"/>
      <c r="X22" s="763"/>
      <c r="Y22" s="763"/>
      <c r="Z22" s="763"/>
      <c r="AA22" s="764"/>
    </row>
    <row r="23" spans="1:27" ht="12.75" customHeight="1">
      <c r="A23" s="680"/>
      <c r="B23" s="636" t="s">
        <v>651</v>
      </c>
      <c r="C23" s="637"/>
      <c r="D23" s="638"/>
      <c r="E23" s="111">
        <v>310</v>
      </c>
      <c r="F23" s="111"/>
      <c r="G23" s="630" t="s">
        <v>661</v>
      </c>
      <c r="H23" s="631"/>
      <c r="I23" s="631"/>
      <c r="J23" s="631"/>
      <c r="K23" s="631"/>
      <c r="L23" s="631"/>
      <c r="M23" s="632"/>
      <c r="O23" s="681"/>
      <c r="P23" s="651" t="s">
        <v>9</v>
      </c>
      <c r="Q23" s="478"/>
      <c r="R23" s="479"/>
      <c r="S23" s="116">
        <f>SUM(S13:S22)</f>
        <v>7990</v>
      </c>
      <c r="T23" s="116">
        <f>SUM(T13:T22)</f>
        <v>0</v>
      </c>
      <c r="U23" s="642"/>
      <c r="V23" s="643"/>
      <c r="W23" s="643"/>
      <c r="X23" s="643"/>
      <c r="Y23" s="643"/>
      <c r="Z23" s="643"/>
      <c r="AA23" s="644"/>
    </row>
    <row r="24" spans="1:27" ht="12.75" customHeight="1">
      <c r="A24" s="680"/>
      <c r="B24" s="636" t="s">
        <v>652</v>
      </c>
      <c r="C24" s="637"/>
      <c r="D24" s="638"/>
      <c r="E24" s="111">
        <v>620</v>
      </c>
      <c r="F24" s="111"/>
      <c r="G24" s="630" t="s">
        <v>662</v>
      </c>
      <c r="H24" s="631"/>
      <c r="I24" s="631"/>
      <c r="J24" s="631"/>
      <c r="K24" s="631"/>
      <c r="L24" s="631"/>
      <c r="M24" s="632"/>
      <c r="O24" s="679" t="s">
        <v>821</v>
      </c>
      <c r="P24" s="645" t="s">
        <v>823</v>
      </c>
      <c r="Q24" s="646"/>
      <c r="R24" s="647"/>
      <c r="S24" s="112">
        <v>450</v>
      </c>
      <c r="T24" s="111"/>
      <c r="U24" s="765" t="s">
        <v>765</v>
      </c>
      <c r="V24" s="766"/>
      <c r="W24" s="766"/>
      <c r="X24" s="766"/>
      <c r="Y24" s="766"/>
      <c r="Z24" s="766"/>
      <c r="AA24" s="767"/>
    </row>
    <row r="25" spans="1:27" ht="12.75" customHeight="1">
      <c r="A25" s="680"/>
      <c r="B25" s="636" t="s">
        <v>653</v>
      </c>
      <c r="C25" s="637"/>
      <c r="D25" s="638"/>
      <c r="E25" s="111">
        <v>480</v>
      </c>
      <c r="F25" s="111"/>
      <c r="G25" s="630" t="s">
        <v>663</v>
      </c>
      <c r="H25" s="631"/>
      <c r="I25" s="631"/>
      <c r="J25" s="631"/>
      <c r="K25" s="631"/>
      <c r="L25" s="631"/>
      <c r="M25" s="632"/>
      <c r="O25" s="680"/>
      <c r="P25" s="636" t="s">
        <v>822</v>
      </c>
      <c r="Q25" s="637"/>
      <c r="R25" s="638"/>
      <c r="S25" s="111">
        <v>220</v>
      </c>
      <c r="T25" s="111"/>
      <c r="U25" s="740" t="s">
        <v>766</v>
      </c>
      <c r="V25" s="741"/>
      <c r="W25" s="741"/>
      <c r="X25" s="741"/>
      <c r="Y25" s="741"/>
      <c r="Z25" s="741"/>
      <c r="AA25" s="742"/>
    </row>
    <row r="26" spans="1:27" ht="12.75" customHeight="1">
      <c r="A26" s="680"/>
      <c r="B26" s="633" t="s">
        <v>654</v>
      </c>
      <c r="C26" s="634"/>
      <c r="D26" s="635"/>
      <c r="E26" s="111">
        <v>420</v>
      </c>
      <c r="F26" s="111"/>
      <c r="G26" s="648" t="s">
        <v>664</v>
      </c>
      <c r="H26" s="649"/>
      <c r="I26" s="649"/>
      <c r="J26" s="649"/>
      <c r="K26" s="649"/>
      <c r="L26" s="649"/>
      <c r="M26" s="650"/>
      <c r="O26" s="680"/>
      <c r="P26" s="636" t="s">
        <v>824</v>
      </c>
      <c r="Q26" s="637"/>
      <c r="R26" s="638"/>
      <c r="S26" s="111">
        <v>790</v>
      </c>
      <c r="T26" s="111"/>
      <c r="U26" s="740" t="s">
        <v>767</v>
      </c>
      <c r="V26" s="741"/>
      <c r="W26" s="741"/>
      <c r="X26" s="741"/>
      <c r="Y26" s="741"/>
      <c r="Z26" s="741"/>
      <c r="AA26" s="742"/>
    </row>
    <row r="27" spans="1:27" ht="12.75" customHeight="1">
      <c r="A27" s="681"/>
      <c r="B27" s="651" t="s">
        <v>10</v>
      </c>
      <c r="C27" s="478"/>
      <c r="D27" s="705"/>
      <c r="E27" s="116">
        <f>SUM(E17:E26)</f>
        <v>5220</v>
      </c>
      <c r="F27" s="116">
        <f>SUM(F17:F26)</f>
        <v>0</v>
      </c>
      <c r="G27" s="627"/>
      <c r="H27" s="628"/>
      <c r="I27" s="628"/>
      <c r="J27" s="628"/>
      <c r="K27" s="628"/>
      <c r="L27" s="628"/>
      <c r="M27" s="629"/>
      <c r="O27" s="680"/>
      <c r="P27" s="636" t="s">
        <v>825</v>
      </c>
      <c r="Q27" s="637"/>
      <c r="R27" s="638"/>
      <c r="S27" s="111">
        <v>860</v>
      </c>
      <c r="T27" s="111"/>
      <c r="U27" s="740" t="s">
        <v>768</v>
      </c>
      <c r="V27" s="741"/>
      <c r="W27" s="741"/>
      <c r="X27" s="741"/>
      <c r="Y27" s="741"/>
      <c r="Z27" s="741"/>
      <c r="AA27" s="742"/>
    </row>
    <row r="28" spans="1:27" ht="12.75" customHeight="1">
      <c r="A28" s="679" t="s">
        <v>696</v>
      </c>
      <c r="B28" s="645" t="s">
        <v>669</v>
      </c>
      <c r="C28" s="646"/>
      <c r="D28" s="647"/>
      <c r="E28" s="112">
        <v>380</v>
      </c>
      <c r="F28" s="111"/>
      <c r="G28" s="639" t="s">
        <v>682</v>
      </c>
      <c r="H28" s="640"/>
      <c r="I28" s="640"/>
      <c r="J28" s="640"/>
      <c r="K28" s="640"/>
      <c r="L28" s="640"/>
      <c r="M28" s="641"/>
      <c r="O28" s="680"/>
      <c r="P28" s="636" t="s">
        <v>826</v>
      </c>
      <c r="Q28" s="637"/>
      <c r="R28" s="638"/>
      <c r="S28" s="111">
        <v>370</v>
      </c>
      <c r="T28" s="111"/>
      <c r="U28" s="740" t="s">
        <v>769</v>
      </c>
      <c r="V28" s="741"/>
      <c r="W28" s="741"/>
      <c r="X28" s="741"/>
      <c r="Y28" s="741"/>
      <c r="Z28" s="741"/>
      <c r="AA28" s="742"/>
    </row>
    <row r="29" spans="1:27" ht="12.75" customHeight="1">
      <c r="A29" s="680"/>
      <c r="B29" s="636" t="s">
        <v>670</v>
      </c>
      <c r="C29" s="637"/>
      <c r="D29" s="638"/>
      <c r="E29" s="111">
        <v>470</v>
      </c>
      <c r="F29" s="111"/>
      <c r="G29" s="630" t="s">
        <v>683</v>
      </c>
      <c r="H29" s="631"/>
      <c r="I29" s="631"/>
      <c r="J29" s="631"/>
      <c r="K29" s="631"/>
      <c r="L29" s="631"/>
      <c r="M29" s="632"/>
      <c r="O29" s="680"/>
      <c r="P29" s="636" t="s">
        <v>827</v>
      </c>
      <c r="Q29" s="637"/>
      <c r="R29" s="638"/>
      <c r="S29" s="111">
        <v>290</v>
      </c>
      <c r="T29" s="111"/>
      <c r="U29" s="740" t="s">
        <v>770</v>
      </c>
      <c r="V29" s="741"/>
      <c r="W29" s="741"/>
      <c r="X29" s="741"/>
      <c r="Y29" s="741"/>
      <c r="Z29" s="741"/>
      <c r="AA29" s="742"/>
    </row>
    <row r="30" spans="1:27" ht="12.75" customHeight="1">
      <c r="A30" s="680"/>
      <c r="B30" s="636" t="s">
        <v>671</v>
      </c>
      <c r="C30" s="637"/>
      <c r="D30" s="638"/>
      <c r="E30" s="111">
        <v>640</v>
      </c>
      <c r="F30" s="111"/>
      <c r="G30" s="630" t="s">
        <v>684</v>
      </c>
      <c r="H30" s="631"/>
      <c r="I30" s="631"/>
      <c r="J30" s="631"/>
      <c r="K30" s="631"/>
      <c r="L30" s="631"/>
      <c r="M30" s="632"/>
      <c r="O30" s="681"/>
      <c r="P30" s="651" t="s">
        <v>10</v>
      </c>
      <c r="Q30" s="478"/>
      <c r="R30" s="479"/>
      <c r="S30" s="116">
        <f>SUM(S24:S29)</f>
        <v>2980</v>
      </c>
      <c r="T30" s="116">
        <f>SUM(T24:T29)</f>
        <v>0</v>
      </c>
      <c r="U30" s="627"/>
      <c r="V30" s="628"/>
      <c r="W30" s="628"/>
      <c r="X30" s="628"/>
      <c r="Y30" s="628"/>
      <c r="Z30" s="628"/>
      <c r="AA30" s="629"/>
    </row>
    <row r="31" spans="1:27" ht="12.75" customHeight="1">
      <c r="A31" s="680"/>
      <c r="B31" s="636" t="s">
        <v>672</v>
      </c>
      <c r="C31" s="637"/>
      <c r="D31" s="638"/>
      <c r="E31" s="111">
        <v>620</v>
      </c>
      <c r="F31" s="111"/>
      <c r="G31" s="630" t="s">
        <v>685</v>
      </c>
      <c r="H31" s="631"/>
      <c r="I31" s="631"/>
      <c r="J31" s="631"/>
      <c r="K31" s="631"/>
      <c r="L31" s="631"/>
      <c r="M31" s="632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2.75" customHeight="1">
      <c r="A32" s="680"/>
      <c r="B32" s="636" t="s">
        <v>673</v>
      </c>
      <c r="C32" s="637"/>
      <c r="D32" s="638"/>
      <c r="E32" s="111">
        <v>460</v>
      </c>
      <c r="F32" s="111"/>
      <c r="G32" s="630" t="s">
        <v>686</v>
      </c>
      <c r="H32" s="631"/>
      <c r="I32" s="631"/>
      <c r="J32" s="631"/>
      <c r="K32" s="631"/>
      <c r="L32" s="631"/>
      <c r="M32" s="632"/>
      <c r="O32" s="712" t="s">
        <v>605</v>
      </c>
      <c r="P32" s="713"/>
      <c r="Q32" s="713"/>
      <c r="R32" s="714"/>
      <c r="S32" s="126">
        <f>SUM(S30,S23,S12,E16,E27,E41,E48,E58)</f>
        <v>39560</v>
      </c>
      <c r="T32" s="126">
        <f>SUM(T30,T23,T12,F16,F27,F41,F48,F58)</f>
        <v>0</v>
      </c>
      <c r="U32" s="21"/>
      <c r="V32" s="21"/>
      <c r="W32" s="21"/>
      <c r="X32" s="21"/>
      <c r="Y32" s="21"/>
      <c r="Z32" s="21"/>
      <c r="AA32" s="21"/>
    </row>
    <row r="33" spans="1:31" ht="12.75" customHeight="1">
      <c r="A33" s="680"/>
      <c r="B33" s="636" t="s">
        <v>674</v>
      </c>
      <c r="C33" s="637"/>
      <c r="D33" s="638"/>
      <c r="E33" s="111">
        <v>480</v>
      </c>
      <c r="F33" s="111"/>
      <c r="G33" s="630" t="s">
        <v>687</v>
      </c>
      <c r="H33" s="631"/>
      <c r="I33" s="631"/>
      <c r="J33" s="631"/>
      <c r="K33" s="631"/>
      <c r="L33" s="631"/>
      <c r="M33" s="632"/>
    </row>
    <row r="34" spans="1:31" ht="12.75" customHeight="1">
      <c r="A34" s="680"/>
      <c r="B34" s="636" t="s">
        <v>675</v>
      </c>
      <c r="C34" s="637"/>
      <c r="D34" s="638"/>
      <c r="E34" s="111">
        <v>330</v>
      </c>
      <c r="F34" s="111"/>
      <c r="G34" s="630" t="s">
        <v>688</v>
      </c>
      <c r="H34" s="631"/>
      <c r="I34" s="631"/>
      <c r="J34" s="631"/>
      <c r="K34" s="631"/>
      <c r="L34" s="631"/>
      <c r="M34" s="632"/>
    </row>
    <row r="35" spans="1:31" ht="12.75" customHeight="1">
      <c r="A35" s="680"/>
      <c r="B35" s="636" t="s">
        <v>676</v>
      </c>
      <c r="C35" s="637"/>
      <c r="D35" s="638"/>
      <c r="E35" s="111">
        <v>390</v>
      </c>
      <c r="F35" s="111"/>
      <c r="G35" s="630" t="s">
        <v>689</v>
      </c>
      <c r="H35" s="631"/>
      <c r="I35" s="631"/>
      <c r="J35" s="631"/>
      <c r="K35" s="631"/>
      <c r="L35" s="631"/>
      <c r="M35" s="632"/>
      <c r="O35" s="712" t="s">
        <v>773</v>
      </c>
      <c r="P35" s="713"/>
      <c r="Q35" s="713"/>
      <c r="R35" s="714"/>
      <c r="S35" s="126">
        <f>SUM(S32,東区①!S59)</f>
        <v>91100</v>
      </c>
      <c r="T35" s="126">
        <f>SUM(T32,東区①!T59)</f>
        <v>0</v>
      </c>
      <c r="U35" s="21"/>
      <c r="V35" s="21"/>
      <c r="W35" s="21"/>
      <c r="X35" s="21"/>
      <c r="Y35" s="21"/>
      <c r="Z35" s="21"/>
      <c r="AA35" s="21"/>
    </row>
    <row r="36" spans="1:31" ht="12.75" customHeight="1">
      <c r="A36" s="680"/>
      <c r="B36" s="636" t="s">
        <v>677</v>
      </c>
      <c r="C36" s="637"/>
      <c r="D36" s="638"/>
      <c r="E36" s="111">
        <v>390</v>
      </c>
      <c r="F36" s="111"/>
      <c r="G36" s="630" t="s">
        <v>690</v>
      </c>
      <c r="H36" s="631"/>
      <c r="I36" s="631"/>
      <c r="J36" s="631"/>
      <c r="K36" s="631"/>
      <c r="L36" s="631"/>
      <c r="M36" s="632"/>
    </row>
    <row r="37" spans="1:31" ht="12.75" customHeight="1">
      <c r="A37" s="680"/>
      <c r="B37" s="636" t="s">
        <v>678</v>
      </c>
      <c r="C37" s="637"/>
      <c r="D37" s="638"/>
      <c r="E37" s="111">
        <v>530</v>
      </c>
      <c r="F37" s="111"/>
      <c r="G37" s="630" t="s">
        <v>691</v>
      </c>
      <c r="H37" s="631"/>
      <c r="I37" s="631"/>
      <c r="J37" s="631"/>
      <c r="K37" s="631"/>
      <c r="L37" s="631"/>
      <c r="M37" s="632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</row>
    <row r="38" spans="1:31" ht="12.75" customHeight="1">
      <c r="A38" s="680"/>
      <c r="B38" s="636" t="s">
        <v>679</v>
      </c>
      <c r="C38" s="637"/>
      <c r="D38" s="638"/>
      <c r="E38" s="111">
        <v>570</v>
      </c>
      <c r="F38" s="111"/>
      <c r="G38" s="630" t="s">
        <v>692</v>
      </c>
      <c r="H38" s="631"/>
      <c r="I38" s="631"/>
      <c r="J38" s="631"/>
      <c r="K38" s="631"/>
      <c r="L38" s="631"/>
      <c r="M38" s="63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</row>
    <row r="39" spans="1:31" ht="12.75" customHeight="1">
      <c r="A39" s="680"/>
      <c r="B39" s="636" t="s">
        <v>680</v>
      </c>
      <c r="C39" s="637"/>
      <c r="D39" s="638"/>
      <c r="E39" s="111">
        <v>610</v>
      </c>
      <c r="F39" s="111"/>
      <c r="G39" s="630" t="s">
        <v>693</v>
      </c>
      <c r="H39" s="631"/>
      <c r="I39" s="631"/>
      <c r="J39" s="631"/>
      <c r="K39" s="631"/>
      <c r="L39" s="631"/>
      <c r="M39" s="632"/>
      <c r="AE39" s="34"/>
    </row>
    <row r="40" spans="1:31" ht="12.75" customHeight="1">
      <c r="A40" s="680"/>
      <c r="B40" s="777" t="s">
        <v>681</v>
      </c>
      <c r="C40" s="778"/>
      <c r="D40" s="779"/>
      <c r="E40" s="131">
        <v>710</v>
      </c>
      <c r="F40" s="111"/>
      <c r="G40" s="771" t="s">
        <v>694</v>
      </c>
      <c r="H40" s="772"/>
      <c r="I40" s="772"/>
      <c r="J40" s="772"/>
      <c r="K40" s="772"/>
      <c r="L40" s="772"/>
      <c r="M40" s="773"/>
      <c r="AE40" s="34"/>
    </row>
    <row r="41" spans="1:31" ht="12.75" customHeight="1">
      <c r="A41" s="681"/>
      <c r="B41" s="651" t="s">
        <v>10</v>
      </c>
      <c r="C41" s="478"/>
      <c r="D41" s="705"/>
      <c r="E41" s="116">
        <f>SUM(E28:E40)</f>
        <v>6580</v>
      </c>
      <c r="F41" s="116">
        <f>SUM(F28:F40)</f>
        <v>0</v>
      </c>
      <c r="G41" s="627"/>
      <c r="H41" s="628"/>
      <c r="I41" s="628"/>
      <c r="J41" s="628"/>
      <c r="K41" s="628"/>
      <c r="L41" s="628"/>
      <c r="M41" s="629"/>
    </row>
    <row r="42" spans="1:31" ht="12.75" customHeight="1">
      <c r="A42" s="768" t="s">
        <v>706</v>
      </c>
      <c r="B42" s="645" t="s">
        <v>697</v>
      </c>
      <c r="C42" s="646"/>
      <c r="D42" s="647"/>
      <c r="E42" s="112">
        <v>470</v>
      </c>
      <c r="F42" s="111"/>
      <c r="G42" s="639" t="s">
        <v>701</v>
      </c>
      <c r="H42" s="640"/>
      <c r="I42" s="640"/>
      <c r="J42" s="640"/>
      <c r="K42" s="640"/>
      <c r="L42" s="640"/>
      <c r="M42" s="641"/>
    </row>
    <row r="43" spans="1:31" ht="12.75" customHeight="1">
      <c r="A43" s="769"/>
      <c r="B43" s="636" t="s">
        <v>698</v>
      </c>
      <c r="C43" s="637"/>
      <c r="D43" s="638"/>
      <c r="E43" s="111">
        <v>620</v>
      </c>
      <c r="F43" s="111"/>
      <c r="G43" s="630" t="s">
        <v>702</v>
      </c>
      <c r="H43" s="631"/>
      <c r="I43" s="631"/>
      <c r="J43" s="631"/>
      <c r="K43" s="631"/>
      <c r="L43" s="631"/>
      <c r="M43" s="632"/>
    </row>
    <row r="44" spans="1:31" ht="12.75" customHeight="1">
      <c r="A44" s="769"/>
      <c r="B44" s="688" t="s">
        <v>1829</v>
      </c>
      <c r="C44" s="331"/>
      <c r="D44" s="332"/>
      <c r="E44" s="140">
        <v>280</v>
      </c>
      <c r="F44" s="111"/>
      <c r="G44" s="630" t="s">
        <v>1827</v>
      </c>
      <c r="H44" s="631"/>
      <c r="I44" s="631"/>
      <c r="J44" s="631"/>
      <c r="K44" s="631"/>
      <c r="L44" s="631"/>
      <c r="M44" s="632"/>
    </row>
    <row r="45" spans="1:31" ht="12.75" customHeight="1">
      <c r="A45" s="769"/>
      <c r="B45" s="688" t="s">
        <v>1830</v>
      </c>
      <c r="C45" s="331"/>
      <c r="D45" s="332"/>
      <c r="E45" s="140">
        <v>300</v>
      </c>
      <c r="F45" s="111"/>
      <c r="G45" s="630" t="s">
        <v>1828</v>
      </c>
      <c r="H45" s="631"/>
      <c r="I45" s="631"/>
      <c r="J45" s="631"/>
      <c r="K45" s="631"/>
      <c r="L45" s="631"/>
      <c r="M45" s="632"/>
    </row>
    <row r="46" spans="1:31" ht="12.75" customHeight="1">
      <c r="A46" s="769"/>
      <c r="B46" s="636" t="s">
        <v>699</v>
      </c>
      <c r="C46" s="637"/>
      <c r="D46" s="638"/>
      <c r="E46" s="111">
        <v>540</v>
      </c>
      <c r="F46" s="111"/>
      <c r="G46" s="630" t="s">
        <v>703</v>
      </c>
      <c r="H46" s="631"/>
      <c r="I46" s="631"/>
      <c r="J46" s="631"/>
      <c r="K46" s="631"/>
      <c r="L46" s="631"/>
      <c r="M46" s="632"/>
    </row>
    <row r="47" spans="1:31" ht="12.75" customHeight="1">
      <c r="A47" s="769"/>
      <c r="B47" s="636" t="s">
        <v>700</v>
      </c>
      <c r="C47" s="637"/>
      <c r="D47" s="638"/>
      <c r="E47" s="111">
        <v>580</v>
      </c>
      <c r="F47" s="111"/>
      <c r="G47" s="648" t="s">
        <v>704</v>
      </c>
      <c r="H47" s="649"/>
      <c r="I47" s="649"/>
      <c r="J47" s="649"/>
      <c r="K47" s="649"/>
      <c r="L47" s="649"/>
      <c r="M47" s="650"/>
    </row>
    <row r="48" spans="1:31" ht="12.75" customHeight="1">
      <c r="A48" s="770"/>
      <c r="B48" s="651" t="s">
        <v>10</v>
      </c>
      <c r="C48" s="478"/>
      <c r="D48" s="705"/>
      <c r="E48" s="116">
        <f>SUM(E42:E47)</f>
        <v>2790</v>
      </c>
      <c r="F48" s="129">
        <f>SUM(F42:F47)</f>
        <v>0</v>
      </c>
      <c r="G48" s="627"/>
      <c r="H48" s="628"/>
      <c r="I48" s="628"/>
      <c r="J48" s="628"/>
      <c r="K48" s="628"/>
      <c r="L48" s="628"/>
      <c r="M48" s="629"/>
    </row>
    <row r="49" spans="1:14" ht="12.75" customHeight="1">
      <c r="A49" s="679" t="s">
        <v>726</v>
      </c>
      <c r="B49" s="645" t="s">
        <v>707</v>
      </c>
      <c r="C49" s="646"/>
      <c r="D49" s="647"/>
      <c r="E49" s="112">
        <v>350</v>
      </c>
      <c r="F49" s="111"/>
      <c r="G49" s="639" t="s">
        <v>716</v>
      </c>
      <c r="H49" s="640"/>
      <c r="I49" s="640"/>
      <c r="J49" s="640"/>
      <c r="K49" s="640"/>
      <c r="L49" s="640"/>
      <c r="M49" s="641"/>
    </row>
    <row r="50" spans="1:14" ht="12.75" customHeight="1">
      <c r="A50" s="680"/>
      <c r="B50" s="636" t="s">
        <v>708</v>
      </c>
      <c r="C50" s="637"/>
      <c r="D50" s="638"/>
      <c r="E50" s="111">
        <v>380</v>
      </c>
      <c r="F50" s="111"/>
      <c r="G50" s="630" t="s">
        <v>717</v>
      </c>
      <c r="H50" s="631"/>
      <c r="I50" s="631"/>
      <c r="J50" s="631"/>
      <c r="K50" s="631"/>
      <c r="L50" s="631"/>
      <c r="M50" s="632"/>
    </row>
    <row r="51" spans="1:14" ht="12.75" customHeight="1">
      <c r="A51" s="680"/>
      <c r="B51" s="636" t="s">
        <v>709</v>
      </c>
      <c r="C51" s="637"/>
      <c r="D51" s="638"/>
      <c r="E51" s="111">
        <v>360</v>
      </c>
      <c r="F51" s="111"/>
      <c r="G51" s="630" t="s">
        <v>718</v>
      </c>
      <c r="H51" s="631"/>
      <c r="I51" s="631"/>
      <c r="J51" s="631"/>
      <c r="K51" s="631"/>
      <c r="L51" s="631"/>
      <c r="M51" s="632"/>
    </row>
    <row r="52" spans="1:14" ht="12.75" customHeight="1">
      <c r="A52" s="680"/>
      <c r="B52" s="636" t="s">
        <v>710</v>
      </c>
      <c r="C52" s="637"/>
      <c r="D52" s="638"/>
      <c r="E52" s="111">
        <v>330</v>
      </c>
      <c r="F52" s="111"/>
      <c r="G52" s="630" t="s">
        <v>719</v>
      </c>
      <c r="H52" s="631"/>
      <c r="I52" s="631"/>
      <c r="J52" s="631"/>
      <c r="K52" s="631"/>
      <c r="L52" s="631"/>
      <c r="M52" s="632"/>
    </row>
    <row r="53" spans="1:14" ht="12.75" customHeight="1">
      <c r="A53" s="680"/>
      <c r="B53" s="636" t="s">
        <v>711</v>
      </c>
      <c r="C53" s="637"/>
      <c r="D53" s="638"/>
      <c r="E53" s="111">
        <v>320</v>
      </c>
      <c r="F53" s="111"/>
      <c r="G53" s="630" t="s">
        <v>720</v>
      </c>
      <c r="H53" s="631"/>
      <c r="I53" s="631"/>
      <c r="J53" s="631"/>
      <c r="K53" s="631"/>
      <c r="L53" s="631"/>
      <c r="M53" s="632"/>
    </row>
    <row r="54" spans="1:14" ht="12.75" customHeight="1">
      <c r="A54" s="680"/>
      <c r="B54" s="636" t="s">
        <v>712</v>
      </c>
      <c r="C54" s="637"/>
      <c r="D54" s="638"/>
      <c r="E54" s="111">
        <v>400</v>
      </c>
      <c r="F54" s="111"/>
      <c r="G54" s="630" t="s">
        <v>721</v>
      </c>
      <c r="H54" s="631"/>
      <c r="I54" s="631"/>
      <c r="J54" s="631"/>
      <c r="K54" s="631"/>
      <c r="L54" s="631"/>
      <c r="M54" s="632"/>
    </row>
    <row r="55" spans="1:14" ht="12.75" customHeight="1">
      <c r="A55" s="680"/>
      <c r="B55" s="636" t="s">
        <v>713</v>
      </c>
      <c r="C55" s="637"/>
      <c r="D55" s="638"/>
      <c r="E55" s="111">
        <v>320</v>
      </c>
      <c r="F55" s="111"/>
      <c r="G55" s="630" t="s">
        <v>722</v>
      </c>
      <c r="H55" s="631"/>
      <c r="I55" s="631"/>
      <c r="J55" s="631"/>
      <c r="K55" s="631"/>
      <c r="L55" s="631"/>
      <c r="M55" s="632"/>
    </row>
    <row r="56" spans="1:14" ht="12.75" customHeight="1">
      <c r="A56" s="680"/>
      <c r="B56" s="636" t="s">
        <v>714</v>
      </c>
      <c r="C56" s="637"/>
      <c r="D56" s="638"/>
      <c r="E56" s="111">
        <v>540</v>
      </c>
      <c r="F56" s="111"/>
      <c r="G56" s="630" t="s">
        <v>723</v>
      </c>
      <c r="H56" s="631"/>
      <c r="I56" s="631"/>
      <c r="J56" s="631"/>
      <c r="K56" s="631"/>
      <c r="L56" s="631"/>
      <c r="M56" s="632"/>
    </row>
    <row r="57" spans="1:14" ht="12.75" customHeight="1">
      <c r="A57" s="680"/>
      <c r="B57" s="636" t="s">
        <v>715</v>
      </c>
      <c r="C57" s="637"/>
      <c r="D57" s="638"/>
      <c r="E57" s="111">
        <v>410</v>
      </c>
      <c r="F57" s="111"/>
      <c r="G57" s="630" t="s">
        <v>724</v>
      </c>
      <c r="H57" s="631"/>
      <c r="I57" s="631"/>
      <c r="J57" s="631"/>
      <c r="K57" s="631"/>
      <c r="L57" s="631"/>
      <c r="M57" s="632"/>
    </row>
    <row r="58" spans="1:14" ht="12.75" customHeight="1">
      <c r="A58" s="681"/>
      <c r="B58" s="651" t="s">
        <v>10</v>
      </c>
      <c r="C58" s="478"/>
      <c r="D58" s="479"/>
      <c r="E58" s="116">
        <f>SUM(E49:E57)</f>
        <v>3410</v>
      </c>
      <c r="F58" s="116">
        <f>SUM(F49:F57)</f>
        <v>0</v>
      </c>
      <c r="G58" s="627"/>
      <c r="H58" s="628"/>
      <c r="I58" s="628"/>
      <c r="J58" s="628"/>
      <c r="K58" s="628"/>
      <c r="L58" s="628"/>
      <c r="M58" s="629"/>
    </row>
    <row r="59" spans="1:14" ht="12.75" customHeight="1">
      <c r="A59" s="679" t="s">
        <v>754</v>
      </c>
      <c r="B59" s="645" t="s">
        <v>727</v>
      </c>
      <c r="C59" s="646"/>
      <c r="D59" s="647"/>
      <c r="E59" s="112">
        <v>390</v>
      </c>
      <c r="F59" s="112"/>
      <c r="G59" s="639" t="s">
        <v>740</v>
      </c>
      <c r="H59" s="640"/>
      <c r="I59" s="640"/>
      <c r="J59" s="640"/>
      <c r="K59" s="640"/>
      <c r="L59" s="640"/>
      <c r="M59" s="641"/>
    </row>
    <row r="60" spans="1:14" ht="12.75" customHeight="1">
      <c r="A60" s="680"/>
      <c r="B60" s="636" t="s">
        <v>728</v>
      </c>
      <c r="C60" s="637"/>
      <c r="D60" s="638"/>
      <c r="E60" s="111">
        <v>370</v>
      </c>
      <c r="F60" s="111"/>
      <c r="G60" s="630" t="s">
        <v>741</v>
      </c>
      <c r="H60" s="631"/>
      <c r="I60" s="631"/>
      <c r="J60" s="631"/>
      <c r="K60" s="631"/>
      <c r="L60" s="631"/>
      <c r="M60" s="632"/>
    </row>
    <row r="61" spans="1:14" ht="12.75" customHeight="1">
      <c r="A61" s="680"/>
      <c r="B61" s="636" t="s">
        <v>729</v>
      </c>
      <c r="C61" s="637"/>
      <c r="D61" s="638"/>
      <c r="E61" s="111">
        <v>260</v>
      </c>
      <c r="F61" s="111"/>
      <c r="G61" s="630" t="s">
        <v>742</v>
      </c>
      <c r="H61" s="631"/>
      <c r="I61" s="631"/>
      <c r="J61" s="631"/>
      <c r="K61" s="631"/>
      <c r="L61" s="631"/>
      <c r="M61" s="632"/>
    </row>
    <row r="62" spans="1:14" ht="12.75" customHeight="1">
      <c r="A62" s="680"/>
      <c r="B62" s="636" t="s">
        <v>739</v>
      </c>
      <c r="C62" s="637"/>
      <c r="D62" s="638"/>
      <c r="E62" s="111">
        <v>310</v>
      </c>
      <c r="F62" s="111"/>
      <c r="G62" s="630" t="s">
        <v>743</v>
      </c>
      <c r="H62" s="631"/>
      <c r="I62" s="631"/>
      <c r="J62" s="631"/>
      <c r="K62" s="631"/>
      <c r="L62" s="631"/>
      <c r="M62" s="632"/>
      <c r="N62" s="21"/>
    </row>
    <row r="63" spans="1:14" ht="12.75" customHeight="1">
      <c r="A63" s="680"/>
      <c r="B63" s="636" t="s">
        <v>730</v>
      </c>
      <c r="C63" s="637"/>
      <c r="D63" s="638"/>
      <c r="E63" s="111">
        <v>580</v>
      </c>
      <c r="F63" s="111"/>
      <c r="G63" s="630" t="s">
        <v>744</v>
      </c>
      <c r="H63" s="631"/>
      <c r="I63" s="631"/>
      <c r="J63" s="631"/>
      <c r="K63" s="631"/>
      <c r="L63" s="631"/>
      <c r="M63" s="632"/>
      <c r="N63" s="21"/>
    </row>
    <row r="64" spans="1:14" ht="12.75" customHeight="1">
      <c r="A64" s="680"/>
      <c r="B64" s="25" t="s">
        <v>731</v>
      </c>
      <c r="C64" s="26"/>
      <c r="D64" s="27"/>
      <c r="E64" s="111">
        <v>440</v>
      </c>
      <c r="F64" s="111"/>
      <c r="G64" s="630" t="s">
        <v>745</v>
      </c>
      <c r="H64" s="631"/>
      <c r="I64" s="631"/>
      <c r="J64" s="631"/>
      <c r="K64" s="631"/>
      <c r="L64" s="631"/>
      <c r="M64" s="632"/>
    </row>
    <row r="65" spans="1:27" ht="12.75" customHeight="1">
      <c r="A65" s="681"/>
      <c r="B65" s="55" t="s">
        <v>732</v>
      </c>
      <c r="C65" s="56"/>
      <c r="D65" s="57"/>
      <c r="E65" s="113">
        <v>670</v>
      </c>
      <c r="F65" s="113"/>
      <c r="G65" s="648" t="s">
        <v>746</v>
      </c>
      <c r="H65" s="649"/>
      <c r="I65" s="649"/>
      <c r="J65" s="649"/>
      <c r="K65" s="649"/>
      <c r="L65" s="649"/>
      <c r="M65" s="650"/>
      <c r="N65" s="40"/>
    </row>
    <row r="66" spans="1:27" ht="12.75" customHeight="1">
      <c r="N66" s="141"/>
    </row>
    <row r="67" spans="1:27" ht="12.75" customHeight="1">
      <c r="A67" s="678" t="s">
        <v>28</v>
      </c>
      <c r="B67" s="678"/>
      <c r="C67" s="678"/>
      <c r="D67" s="678"/>
      <c r="E67" s="678"/>
      <c r="F67" s="678"/>
      <c r="G67" s="678"/>
      <c r="H67" s="678"/>
      <c r="I67" s="678"/>
      <c r="J67" s="678"/>
      <c r="K67" s="678"/>
      <c r="L67" s="678"/>
      <c r="M67" s="678"/>
      <c r="N67" s="678"/>
      <c r="O67" s="678"/>
      <c r="P67" s="678"/>
      <c r="Q67" s="678"/>
      <c r="R67" s="678"/>
      <c r="S67" s="678"/>
      <c r="T67" s="678"/>
      <c r="U67" s="678"/>
      <c r="V67" s="678"/>
      <c r="W67" s="678"/>
      <c r="X67" s="678"/>
      <c r="Y67" s="678"/>
      <c r="Z67" s="678"/>
      <c r="AA67" s="678"/>
    </row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192">
    <mergeCell ref="O32:R32"/>
    <mergeCell ref="P26:R26"/>
    <mergeCell ref="P27:R27"/>
    <mergeCell ref="O24:O30"/>
    <mergeCell ref="B19:D19"/>
    <mergeCell ref="G19:M19"/>
    <mergeCell ref="B17:D17"/>
    <mergeCell ref="B18:D18"/>
    <mergeCell ref="G18:M18"/>
    <mergeCell ref="G17:M17"/>
    <mergeCell ref="B20:D20"/>
    <mergeCell ref="G21:M21"/>
    <mergeCell ref="P24:R24"/>
    <mergeCell ref="P25:R25"/>
    <mergeCell ref="B32:D32"/>
    <mergeCell ref="B24:D24"/>
    <mergeCell ref="G24:M24"/>
    <mergeCell ref="G23:M23"/>
    <mergeCell ref="B34:D34"/>
    <mergeCell ref="B31:D31"/>
    <mergeCell ref="G31:M31"/>
    <mergeCell ref="G35:M35"/>
    <mergeCell ref="B40:D40"/>
    <mergeCell ref="G28:M28"/>
    <mergeCell ref="G29:M29"/>
    <mergeCell ref="G44:M44"/>
    <mergeCell ref="G34:M34"/>
    <mergeCell ref="G42:M42"/>
    <mergeCell ref="B43:D43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U6:AA6"/>
    <mergeCell ref="B7:D7"/>
    <mergeCell ref="U13:AA13"/>
    <mergeCell ref="U14:AA14"/>
    <mergeCell ref="U15:AA15"/>
    <mergeCell ref="B15:D15"/>
    <mergeCell ref="G15:M15"/>
    <mergeCell ref="P19:R19"/>
    <mergeCell ref="U16:AA16"/>
    <mergeCell ref="G9:M9"/>
    <mergeCell ref="B8:D8"/>
    <mergeCell ref="G8:M8"/>
    <mergeCell ref="G10:M10"/>
    <mergeCell ref="B11:D11"/>
    <mergeCell ref="G11:M11"/>
    <mergeCell ref="B10:D10"/>
    <mergeCell ref="B12:D12"/>
    <mergeCell ref="B16:D16"/>
    <mergeCell ref="U17:AA17"/>
    <mergeCell ref="U18:AA18"/>
    <mergeCell ref="G16:M16"/>
    <mergeCell ref="U3:Z3"/>
    <mergeCell ref="U4:V4"/>
    <mergeCell ref="X4:Z4"/>
    <mergeCell ref="G5:M5"/>
    <mergeCell ref="P5:R5"/>
    <mergeCell ref="A3:C3"/>
    <mergeCell ref="D3:S3"/>
    <mergeCell ref="U5:AA5"/>
    <mergeCell ref="B5:D5"/>
    <mergeCell ref="A28:A41"/>
    <mergeCell ref="G32:M32"/>
    <mergeCell ref="B33:D33"/>
    <mergeCell ref="G33:M33"/>
    <mergeCell ref="U11:AA11"/>
    <mergeCell ref="P12:R12"/>
    <mergeCell ref="U28:AA28"/>
    <mergeCell ref="B28:D28"/>
    <mergeCell ref="B41:D41"/>
    <mergeCell ref="G41:M41"/>
    <mergeCell ref="B29:D29"/>
    <mergeCell ref="B30:D30"/>
    <mergeCell ref="G30:M30"/>
    <mergeCell ref="U29:AA29"/>
    <mergeCell ref="P20:R20"/>
    <mergeCell ref="P21:R21"/>
    <mergeCell ref="G12:M12"/>
    <mergeCell ref="G25:M25"/>
    <mergeCell ref="B23:D23"/>
    <mergeCell ref="B22:D22"/>
    <mergeCell ref="G22:M22"/>
    <mergeCell ref="B26:D26"/>
    <mergeCell ref="G26:M26"/>
    <mergeCell ref="G40:M40"/>
    <mergeCell ref="A49:A58"/>
    <mergeCell ref="B49:D49"/>
    <mergeCell ref="G49:M49"/>
    <mergeCell ref="B50:D50"/>
    <mergeCell ref="B54:D54"/>
    <mergeCell ref="G55:M55"/>
    <mergeCell ref="G54:M54"/>
    <mergeCell ref="B53:D53"/>
    <mergeCell ref="G53:M53"/>
    <mergeCell ref="B52:D52"/>
    <mergeCell ref="G52:M52"/>
    <mergeCell ref="B51:D51"/>
    <mergeCell ref="G51:M51"/>
    <mergeCell ref="G50:M50"/>
    <mergeCell ref="G58:M58"/>
    <mergeCell ref="B58:D58"/>
    <mergeCell ref="B56:D56"/>
    <mergeCell ref="B57:D57"/>
    <mergeCell ref="G57:M57"/>
    <mergeCell ref="G56:M56"/>
    <mergeCell ref="B55:D55"/>
    <mergeCell ref="G48:M48"/>
    <mergeCell ref="B35:D35"/>
    <mergeCell ref="B39:D39"/>
    <mergeCell ref="G39:M39"/>
    <mergeCell ref="B38:D38"/>
    <mergeCell ref="B37:D37"/>
    <mergeCell ref="G38:M38"/>
    <mergeCell ref="B36:D36"/>
    <mergeCell ref="G36:M36"/>
    <mergeCell ref="G45:M45"/>
    <mergeCell ref="G43:M43"/>
    <mergeCell ref="B42:D42"/>
    <mergeCell ref="B45:D45"/>
    <mergeCell ref="B47:D47"/>
    <mergeCell ref="G37:M37"/>
    <mergeCell ref="G65:M65"/>
    <mergeCell ref="A59:A65"/>
    <mergeCell ref="O6:O12"/>
    <mergeCell ref="O13:O23"/>
    <mergeCell ref="B63:D63"/>
    <mergeCell ref="G63:M63"/>
    <mergeCell ref="G64:M64"/>
    <mergeCell ref="B61:D61"/>
    <mergeCell ref="G61:M61"/>
    <mergeCell ref="B62:D62"/>
    <mergeCell ref="G62:M62"/>
    <mergeCell ref="B59:D59"/>
    <mergeCell ref="G59:M59"/>
    <mergeCell ref="B60:D60"/>
    <mergeCell ref="G60:M60"/>
    <mergeCell ref="A6:A16"/>
    <mergeCell ref="B6:D6"/>
    <mergeCell ref="G6:M6"/>
    <mergeCell ref="G47:M47"/>
    <mergeCell ref="B46:D46"/>
    <mergeCell ref="G46:M46"/>
    <mergeCell ref="B44:D44"/>
    <mergeCell ref="A42:A48"/>
    <mergeCell ref="B48:D48"/>
    <mergeCell ref="A67:AA67"/>
    <mergeCell ref="G20:M20"/>
    <mergeCell ref="P18:R18"/>
    <mergeCell ref="U26:AA26"/>
    <mergeCell ref="U27:AA27"/>
    <mergeCell ref="U30:AA30"/>
    <mergeCell ref="O35:R35"/>
    <mergeCell ref="P13:R13"/>
    <mergeCell ref="P14:R14"/>
    <mergeCell ref="P15:R15"/>
    <mergeCell ref="P16:R16"/>
    <mergeCell ref="P17:R17"/>
    <mergeCell ref="P30:R30"/>
    <mergeCell ref="P28:R28"/>
    <mergeCell ref="P29:R29"/>
    <mergeCell ref="U22:AA22"/>
    <mergeCell ref="P23:R23"/>
    <mergeCell ref="U23:AA23"/>
    <mergeCell ref="P22:R22"/>
    <mergeCell ref="B21:D21"/>
    <mergeCell ref="B27:D27"/>
    <mergeCell ref="G27:M27"/>
    <mergeCell ref="B25:D25"/>
    <mergeCell ref="U24:AA24"/>
    <mergeCell ref="U25:AA25"/>
    <mergeCell ref="U19:AA19"/>
    <mergeCell ref="U20:AA20"/>
    <mergeCell ref="U21:AA21"/>
    <mergeCell ref="A17:A27"/>
    <mergeCell ref="G7:M7"/>
    <mergeCell ref="G13:M13"/>
    <mergeCell ref="B13:D13"/>
    <mergeCell ref="B14:D14"/>
    <mergeCell ref="G14:M14"/>
    <mergeCell ref="U7:AA7"/>
    <mergeCell ref="U12:AA12"/>
    <mergeCell ref="U8:AA8"/>
    <mergeCell ref="U9:AA9"/>
    <mergeCell ref="U10:AA10"/>
    <mergeCell ref="B9:D9"/>
  </mergeCells>
  <phoneticPr fontId="23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7"/>
  </sheetPr>
  <dimension ref="A1:AA71"/>
  <sheetViews>
    <sheetView showZeros="0" zoomScaleNormal="100" zoomScaleSheetLayoutView="100" workbookViewId="0">
      <selection activeCell="D1" sqref="D1:X1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829</v>
      </c>
      <c r="B1" s="445"/>
      <c r="C1" s="445"/>
      <c r="D1" s="719" t="s">
        <v>45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22" t="str">
        <f>集計表!AC1</f>
        <v>2020/1</v>
      </c>
      <c r="Z1" s="731"/>
      <c r="AA1" s="732"/>
    </row>
    <row r="2" spans="1:27" ht="18.75" customHeight="1">
      <c r="A2" s="424" t="s">
        <v>56</v>
      </c>
      <c r="B2" s="446"/>
      <c r="C2" s="425"/>
      <c r="D2" s="455">
        <v>2020</v>
      </c>
      <c r="E2" s="455"/>
      <c r="F2" s="661">
        <f>集計表!F2</f>
        <v>43859</v>
      </c>
      <c r="G2" s="661"/>
      <c r="H2" s="2" t="s">
        <v>1815</v>
      </c>
      <c r="I2" s="2" t="s">
        <v>46</v>
      </c>
      <c r="J2" s="662">
        <f>集計表!L2</f>
        <v>43861</v>
      </c>
      <c r="K2" s="733"/>
      <c r="L2" s="733"/>
      <c r="M2" s="733"/>
      <c r="N2" s="3" t="s">
        <v>57</v>
      </c>
      <c r="O2" s="4" t="s">
        <v>47</v>
      </c>
      <c r="P2" s="668">
        <f>集計表!R2</f>
        <v>43862</v>
      </c>
      <c r="Q2" s="668"/>
      <c r="R2" s="5" t="s">
        <v>48</v>
      </c>
      <c r="S2" s="6" t="s">
        <v>49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SUM(申込書!J9)</f>
        <v>0</v>
      </c>
      <c r="V3" s="657"/>
      <c r="W3" s="657"/>
      <c r="X3" s="657"/>
      <c r="Y3" s="657"/>
      <c r="Z3" s="657"/>
      <c r="AA3" s="8" t="s">
        <v>60</v>
      </c>
    </row>
    <row r="4" spans="1:27" ht="18.75" customHeight="1">
      <c r="A4" s="7" t="s">
        <v>2369</v>
      </c>
      <c r="U4" s="628" t="s">
        <v>6</v>
      </c>
      <c r="V4" s="628"/>
      <c r="W4" s="22" t="s">
        <v>50</v>
      </c>
      <c r="X4" s="734">
        <f>F19</f>
        <v>0</v>
      </c>
      <c r="Y4" s="628"/>
      <c r="Z4" s="628"/>
      <c r="AA4" s="7" t="s">
        <v>51</v>
      </c>
    </row>
    <row r="5" spans="1:27" ht="12.75" customHeight="1">
      <c r="A5" s="23"/>
      <c r="B5" s="655" t="s">
        <v>52</v>
      </c>
      <c r="C5" s="653"/>
      <c r="D5" s="653"/>
      <c r="E5" s="124" t="s">
        <v>7</v>
      </c>
      <c r="F5" s="115" t="s">
        <v>8</v>
      </c>
      <c r="G5" s="653" t="s">
        <v>24</v>
      </c>
      <c r="H5" s="653"/>
      <c r="I5" s="653"/>
      <c r="J5" s="653"/>
      <c r="K5" s="653"/>
      <c r="L5" s="653"/>
      <c r="M5" s="654"/>
      <c r="O5" s="23"/>
      <c r="P5" s="655" t="s">
        <v>25</v>
      </c>
      <c r="Q5" s="653"/>
      <c r="R5" s="653"/>
      <c r="S5" s="124" t="s">
        <v>7</v>
      </c>
      <c r="T5" s="115" t="s">
        <v>8</v>
      </c>
      <c r="U5" s="653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783" t="s">
        <v>2104</v>
      </c>
      <c r="B6" s="786" t="s">
        <v>841</v>
      </c>
      <c r="C6" s="787"/>
      <c r="D6" s="788"/>
      <c r="E6" s="112">
        <v>690</v>
      </c>
      <c r="F6" s="112"/>
      <c r="G6" s="795" t="s">
        <v>831</v>
      </c>
      <c r="H6" s="796"/>
      <c r="I6" s="796"/>
      <c r="J6" s="796"/>
      <c r="K6" s="796"/>
      <c r="L6" s="796"/>
      <c r="M6" s="797"/>
      <c r="O6" s="679" t="s">
        <v>873</v>
      </c>
      <c r="P6" s="786" t="s">
        <v>854</v>
      </c>
      <c r="Q6" s="787"/>
      <c r="R6" s="788"/>
      <c r="S6" s="112">
        <v>870</v>
      </c>
      <c r="T6" s="111"/>
      <c r="U6" s="795" t="s">
        <v>851</v>
      </c>
      <c r="V6" s="796"/>
      <c r="W6" s="796"/>
      <c r="X6" s="796"/>
      <c r="Y6" s="796"/>
      <c r="Z6" s="796"/>
      <c r="AA6" s="797"/>
    </row>
    <row r="7" spans="1:27" ht="12.75" customHeight="1">
      <c r="A7" s="784"/>
      <c r="B7" s="636" t="s">
        <v>842</v>
      </c>
      <c r="C7" s="637"/>
      <c r="D7" s="638"/>
      <c r="E7" s="111">
        <v>570</v>
      </c>
      <c r="F7" s="111"/>
      <c r="G7" s="740" t="s">
        <v>832</v>
      </c>
      <c r="H7" s="741"/>
      <c r="I7" s="741"/>
      <c r="J7" s="741"/>
      <c r="K7" s="741"/>
      <c r="L7" s="741"/>
      <c r="M7" s="742"/>
      <c r="O7" s="680"/>
      <c r="P7" s="636" t="s">
        <v>855</v>
      </c>
      <c r="Q7" s="637"/>
      <c r="R7" s="638"/>
      <c r="S7" s="111">
        <v>560</v>
      </c>
      <c r="T7" s="111"/>
      <c r="U7" s="740" t="s">
        <v>852</v>
      </c>
      <c r="V7" s="741"/>
      <c r="W7" s="741"/>
      <c r="X7" s="741"/>
      <c r="Y7" s="741"/>
      <c r="Z7" s="741"/>
      <c r="AA7" s="742"/>
    </row>
    <row r="8" spans="1:27" ht="12.75" customHeight="1">
      <c r="A8" s="784"/>
      <c r="B8" s="636" t="s">
        <v>843</v>
      </c>
      <c r="C8" s="637"/>
      <c r="D8" s="638"/>
      <c r="E8" s="111">
        <v>430</v>
      </c>
      <c r="F8" s="111"/>
      <c r="G8" s="740" t="s">
        <v>833</v>
      </c>
      <c r="H8" s="741"/>
      <c r="I8" s="741"/>
      <c r="J8" s="741"/>
      <c r="K8" s="741"/>
      <c r="L8" s="741"/>
      <c r="M8" s="742"/>
      <c r="O8" s="680"/>
      <c r="P8" s="633" t="s">
        <v>856</v>
      </c>
      <c r="Q8" s="634"/>
      <c r="R8" s="635"/>
      <c r="S8" s="111">
        <v>490</v>
      </c>
      <c r="T8" s="111"/>
      <c r="U8" s="737" t="s">
        <v>853</v>
      </c>
      <c r="V8" s="738"/>
      <c r="W8" s="738"/>
      <c r="X8" s="738"/>
      <c r="Y8" s="738"/>
      <c r="Z8" s="738"/>
      <c r="AA8" s="739"/>
    </row>
    <row r="9" spans="1:27" ht="12.75" customHeight="1">
      <c r="A9" s="784"/>
      <c r="B9" s="636" t="s">
        <v>844</v>
      </c>
      <c r="C9" s="637"/>
      <c r="D9" s="638"/>
      <c r="E9" s="111">
        <v>600</v>
      </c>
      <c r="F9" s="111"/>
      <c r="G9" s="740" t="s">
        <v>834</v>
      </c>
      <c r="H9" s="741"/>
      <c r="I9" s="741"/>
      <c r="J9" s="741"/>
      <c r="K9" s="741"/>
      <c r="L9" s="741"/>
      <c r="M9" s="742"/>
      <c r="O9" s="681"/>
      <c r="P9" s="651" t="s">
        <v>10</v>
      </c>
      <c r="Q9" s="478"/>
      <c r="R9" s="479"/>
      <c r="S9" s="116">
        <f>SUM(S6:S8)</f>
        <v>1920</v>
      </c>
      <c r="T9" s="116">
        <f>SUM(T6:T8)</f>
        <v>0</v>
      </c>
      <c r="U9" s="627"/>
      <c r="V9" s="628"/>
      <c r="W9" s="628"/>
      <c r="X9" s="628"/>
      <c r="Y9" s="628"/>
      <c r="Z9" s="628"/>
      <c r="AA9" s="629"/>
    </row>
    <row r="10" spans="1:27" ht="12.75" customHeight="1">
      <c r="A10" s="784"/>
      <c r="B10" s="636" t="s">
        <v>845</v>
      </c>
      <c r="C10" s="637"/>
      <c r="D10" s="638"/>
      <c r="E10" s="111">
        <v>550</v>
      </c>
      <c r="F10" s="111"/>
      <c r="G10" s="740" t="s">
        <v>835</v>
      </c>
      <c r="H10" s="741"/>
      <c r="I10" s="741"/>
      <c r="J10" s="741"/>
      <c r="K10" s="741"/>
      <c r="L10" s="741"/>
      <c r="M10" s="742"/>
      <c r="O10" s="679" t="s">
        <v>874</v>
      </c>
      <c r="P10" s="786" t="s">
        <v>864</v>
      </c>
      <c r="Q10" s="787"/>
      <c r="R10" s="788"/>
      <c r="S10" s="112">
        <v>750</v>
      </c>
      <c r="T10" s="111"/>
      <c r="U10" s="789" t="s">
        <v>857</v>
      </c>
      <c r="V10" s="790"/>
      <c r="W10" s="790"/>
      <c r="X10" s="790"/>
      <c r="Y10" s="790"/>
      <c r="Z10" s="790"/>
      <c r="AA10" s="791"/>
    </row>
    <row r="11" spans="1:27" ht="12.75" customHeight="1">
      <c r="A11" s="784"/>
      <c r="B11" s="636" t="s">
        <v>846</v>
      </c>
      <c r="C11" s="637"/>
      <c r="D11" s="638"/>
      <c r="E11" s="111">
        <v>510</v>
      </c>
      <c r="F11" s="111"/>
      <c r="G11" s="740" t="s">
        <v>836</v>
      </c>
      <c r="H11" s="741"/>
      <c r="I11" s="741"/>
      <c r="J11" s="741"/>
      <c r="K11" s="741"/>
      <c r="L11" s="741"/>
      <c r="M11" s="742"/>
      <c r="O11" s="680"/>
      <c r="P11" s="636" t="s">
        <v>865</v>
      </c>
      <c r="Q11" s="637"/>
      <c r="R11" s="638"/>
      <c r="S11" s="111">
        <v>580</v>
      </c>
      <c r="T11" s="111"/>
      <c r="U11" s="792" t="s">
        <v>858</v>
      </c>
      <c r="V11" s="793"/>
      <c r="W11" s="793"/>
      <c r="X11" s="793"/>
      <c r="Y11" s="793"/>
      <c r="Z11" s="793"/>
      <c r="AA11" s="794"/>
    </row>
    <row r="12" spans="1:27" ht="12.75" customHeight="1">
      <c r="A12" s="784"/>
      <c r="B12" s="636" t="s">
        <v>847</v>
      </c>
      <c r="C12" s="637"/>
      <c r="D12" s="638"/>
      <c r="E12" s="111">
        <v>560</v>
      </c>
      <c r="F12" s="111"/>
      <c r="G12" s="740" t="s">
        <v>837</v>
      </c>
      <c r="H12" s="741"/>
      <c r="I12" s="741"/>
      <c r="J12" s="741"/>
      <c r="K12" s="741"/>
      <c r="L12" s="741"/>
      <c r="M12" s="742"/>
      <c r="O12" s="680"/>
      <c r="P12" s="636" t="s">
        <v>866</v>
      </c>
      <c r="Q12" s="637"/>
      <c r="R12" s="638"/>
      <c r="S12" s="111">
        <v>720</v>
      </c>
      <c r="T12" s="111"/>
      <c r="U12" s="792" t="s">
        <v>859</v>
      </c>
      <c r="V12" s="793"/>
      <c r="W12" s="793"/>
      <c r="X12" s="793"/>
      <c r="Y12" s="793"/>
      <c r="Z12" s="793"/>
      <c r="AA12" s="794"/>
    </row>
    <row r="13" spans="1:27" ht="12.75" customHeight="1">
      <c r="A13" s="784"/>
      <c r="B13" s="636" t="s">
        <v>848</v>
      </c>
      <c r="C13" s="637"/>
      <c r="D13" s="638"/>
      <c r="E13" s="111">
        <v>430</v>
      </c>
      <c r="F13" s="111"/>
      <c r="G13" s="740" t="s">
        <v>838</v>
      </c>
      <c r="H13" s="741"/>
      <c r="I13" s="741"/>
      <c r="J13" s="741"/>
      <c r="K13" s="741"/>
      <c r="L13" s="741"/>
      <c r="M13" s="742"/>
      <c r="O13" s="680"/>
      <c r="P13" s="636" t="s">
        <v>867</v>
      </c>
      <c r="Q13" s="637"/>
      <c r="R13" s="638"/>
      <c r="S13" s="111">
        <v>610</v>
      </c>
      <c r="T13" s="111"/>
      <c r="U13" s="792" t="s">
        <v>860</v>
      </c>
      <c r="V13" s="793"/>
      <c r="W13" s="793"/>
      <c r="X13" s="793"/>
      <c r="Y13" s="793"/>
      <c r="Z13" s="793"/>
      <c r="AA13" s="794"/>
    </row>
    <row r="14" spans="1:27" ht="12.75" customHeight="1">
      <c r="A14" s="784"/>
      <c r="B14" s="636" t="s">
        <v>849</v>
      </c>
      <c r="C14" s="637"/>
      <c r="D14" s="638"/>
      <c r="E14" s="111">
        <v>500</v>
      </c>
      <c r="F14" s="111"/>
      <c r="G14" s="740" t="s">
        <v>839</v>
      </c>
      <c r="H14" s="741"/>
      <c r="I14" s="741"/>
      <c r="J14" s="741"/>
      <c r="K14" s="741"/>
      <c r="L14" s="741"/>
      <c r="M14" s="742"/>
      <c r="O14" s="680"/>
      <c r="P14" s="636" t="s">
        <v>868</v>
      </c>
      <c r="Q14" s="637"/>
      <c r="R14" s="638"/>
      <c r="S14" s="111">
        <v>460</v>
      </c>
      <c r="T14" s="111"/>
      <c r="U14" s="792" t="s">
        <v>861</v>
      </c>
      <c r="V14" s="793"/>
      <c r="W14" s="793"/>
      <c r="X14" s="793"/>
      <c r="Y14" s="793"/>
      <c r="Z14" s="793"/>
      <c r="AA14" s="794"/>
    </row>
    <row r="15" spans="1:27" ht="12.75" customHeight="1">
      <c r="A15" s="784"/>
      <c r="B15" s="633" t="s">
        <v>850</v>
      </c>
      <c r="C15" s="634"/>
      <c r="D15" s="635"/>
      <c r="E15" s="111">
        <v>720</v>
      </c>
      <c r="F15" s="111"/>
      <c r="G15" s="737" t="s">
        <v>840</v>
      </c>
      <c r="H15" s="738"/>
      <c r="I15" s="738"/>
      <c r="J15" s="738"/>
      <c r="K15" s="738"/>
      <c r="L15" s="738"/>
      <c r="M15" s="739"/>
      <c r="O15" s="680"/>
      <c r="P15" s="636" t="s">
        <v>869</v>
      </c>
      <c r="Q15" s="637"/>
      <c r="R15" s="638"/>
      <c r="S15" s="111">
        <v>320</v>
      </c>
      <c r="T15" s="111"/>
      <c r="U15" s="792" t="s">
        <v>862</v>
      </c>
      <c r="V15" s="793"/>
      <c r="W15" s="793"/>
      <c r="X15" s="793"/>
      <c r="Y15" s="793"/>
      <c r="Z15" s="793"/>
      <c r="AA15" s="794"/>
    </row>
    <row r="16" spans="1:27" ht="12.75" customHeight="1">
      <c r="A16" s="785"/>
      <c r="B16" s="651" t="s">
        <v>10</v>
      </c>
      <c r="C16" s="478"/>
      <c r="D16" s="705"/>
      <c r="E16" s="116">
        <f>SUM(E6:E15)</f>
        <v>5560</v>
      </c>
      <c r="F16" s="116">
        <f>SUM(F6:F15)</f>
        <v>0</v>
      </c>
      <c r="G16" s="675"/>
      <c r="H16" s="676"/>
      <c r="I16" s="676"/>
      <c r="J16" s="676"/>
      <c r="K16" s="676"/>
      <c r="L16" s="676"/>
      <c r="M16" s="677"/>
      <c r="O16" s="680"/>
      <c r="P16" s="633" t="s">
        <v>870</v>
      </c>
      <c r="Q16" s="634"/>
      <c r="R16" s="635"/>
      <c r="S16" s="111">
        <v>740</v>
      </c>
      <c r="T16" s="111"/>
      <c r="U16" s="780" t="s">
        <v>863</v>
      </c>
      <c r="V16" s="781"/>
      <c r="W16" s="781"/>
      <c r="X16" s="781"/>
      <c r="Y16" s="781"/>
      <c r="Z16" s="781"/>
      <c r="AA16" s="782"/>
    </row>
    <row r="17" spans="1:27" ht="12.75" customHeight="1">
      <c r="B17" s="42"/>
      <c r="C17" s="42"/>
      <c r="D17" s="42"/>
      <c r="E17" s="50"/>
      <c r="F17" s="53"/>
      <c r="G17" s="43"/>
      <c r="H17" s="43"/>
      <c r="I17" s="43"/>
      <c r="J17" s="43"/>
      <c r="K17" s="43"/>
      <c r="L17" s="43"/>
      <c r="M17" s="43"/>
      <c r="O17" s="681"/>
      <c r="P17" s="651" t="s">
        <v>10</v>
      </c>
      <c r="Q17" s="478"/>
      <c r="R17" s="479"/>
      <c r="S17" s="116">
        <f>SUM(S10:S16)</f>
        <v>4180</v>
      </c>
      <c r="T17" s="116">
        <f>SUM(T10:T16)</f>
        <v>0</v>
      </c>
      <c r="U17" s="627"/>
      <c r="V17" s="628"/>
      <c r="W17" s="628"/>
      <c r="X17" s="628"/>
      <c r="Y17" s="628"/>
      <c r="Z17" s="628"/>
      <c r="AA17" s="629"/>
    </row>
    <row r="18" spans="1:27" ht="12.75" customHeight="1">
      <c r="B18" s="51"/>
      <c r="C18" s="51"/>
      <c r="D18" s="51"/>
      <c r="E18" s="52"/>
      <c r="F18" s="28"/>
      <c r="H18" s="28"/>
      <c r="I18" s="28"/>
      <c r="J18" s="28"/>
      <c r="K18" s="28"/>
      <c r="L18" s="28"/>
      <c r="M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2.75" customHeight="1">
      <c r="A19" s="712" t="s">
        <v>830</v>
      </c>
      <c r="B19" s="713"/>
      <c r="C19" s="713"/>
      <c r="D19" s="714"/>
      <c r="E19" s="126">
        <f>SUM(E16,S17,S9)</f>
        <v>11660</v>
      </c>
      <c r="F19" s="126">
        <f>SUM(F16,T17,T9)</f>
        <v>0</v>
      </c>
      <c r="G19" s="28"/>
      <c r="H19" s="28"/>
      <c r="I19" s="28"/>
      <c r="J19" s="28"/>
      <c r="K19" s="28"/>
      <c r="L19" s="28"/>
      <c r="M19" s="28"/>
    </row>
    <row r="20" spans="1:27" ht="12.75" customHeight="1"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1:27" ht="12.75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27" ht="12.75" customHeight="1">
      <c r="A22" s="678" t="s">
        <v>28</v>
      </c>
      <c r="B22" s="678"/>
      <c r="C22" s="678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8"/>
      <c r="O22" s="678"/>
      <c r="P22" s="678"/>
      <c r="Q22" s="678"/>
      <c r="R22" s="678"/>
      <c r="S22" s="678"/>
      <c r="T22" s="678"/>
      <c r="U22" s="678"/>
      <c r="V22" s="678"/>
      <c r="W22" s="678"/>
      <c r="X22" s="678"/>
      <c r="Y22" s="678"/>
      <c r="Z22" s="678"/>
      <c r="AA22" s="678"/>
    </row>
    <row r="23" spans="1:27" ht="12.75" customHeight="1"/>
    <row r="24" spans="1:27" ht="12.75" customHeight="1"/>
    <row r="25" spans="1:27" ht="12.75" customHeight="1"/>
    <row r="26" spans="1:27" ht="12.75" customHeight="1"/>
    <row r="27" spans="1:27" ht="12.75" customHeight="1"/>
    <row r="28" spans="1:27" ht="12.75" customHeight="1"/>
    <row r="29" spans="1:27" ht="12.75" customHeight="1"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</row>
    <row r="30" spans="1:27" ht="12.75" customHeight="1"/>
    <row r="31" spans="1:27" ht="12.75" customHeight="1"/>
    <row r="32" spans="1:27" ht="12.75" customHeight="1"/>
    <row r="33" spans="15:27" ht="12.75" customHeight="1"/>
    <row r="34" spans="15:27" ht="12.75" customHeight="1"/>
    <row r="35" spans="15:27" ht="12.75" customHeight="1"/>
    <row r="36" spans="15:27" ht="12.75" customHeight="1"/>
    <row r="37" spans="15:27" ht="12.75" customHeight="1"/>
    <row r="38" spans="15:27" ht="12.75" customHeight="1"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5:27" ht="12.75" customHeight="1"/>
    <row r="40" spans="15:27" ht="12.75" customHeight="1"/>
    <row r="41" spans="15:27" ht="12.75" customHeight="1"/>
    <row r="42" spans="15:27" ht="12.75" customHeight="1"/>
    <row r="43" spans="15:27" ht="12.75" customHeight="1"/>
    <row r="44" spans="15:27" ht="12.75" customHeight="1"/>
    <row r="45" spans="15:27" ht="12.75" customHeight="1"/>
    <row r="46" spans="15:27" ht="12.75" customHeight="1"/>
    <row r="47" spans="15:27" ht="12.75" customHeight="1"/>
    <row r="48" spans="15:27" ht="12.75" customHeight="1"/>
    <row r="49" spans="1:27" ht="12.75" customHeight="1"/>
    <row r="50" spans="1:27" ht="12.75" customHeight="1"/>
    <row r="51" spans="1:27" ht="12.75" customHeight="1"/>
    <row r="52" spans="1:27" ht="12.75" customHeight="1"/>
    <row r="53" spans="1:27" ht="12.75" customHeight="1"/>
    <row r="54" spans="1:27" ht="12.75" customHeight="1"/>
    <row r="55" spans="1:27" ht="12.75" customHeight="1"/>
    <row r="56" spans="1:27" ht="12.75" customHeight="1"/>
    <row r="57" spans="1:27" s="13" customFormat="1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N58" s="19"/>
    </row>
    <row r="59" spans="1:27" ht="12.75" customHeight="1">
      <c r="N59" s="21"/>
    </row>
    <row r="60" spans="1:27" ht="12.75" customHeight="1"/>
    <row r="61" spans="1:27" ht="12.75" customHeight="1"/>
    <row r="62" spans="1:27" ht="12.75" customHeight="1">
      <c r="N62" s="21"/>
    </row>
    <row r="63" spans="1:27" ht="12.75" customHeight="1"/>
    <row r="64" spans="1:27" ht="12.75" customHeight="1"/>
    <row r="65" spans="14:14" ht="12.75" customHeight="1"/>
    <row r="66" spans="14:14" ht="12.75" customHeight="1">
      <c r="N66" s="139"/>
    </row>
    <row r="67" spans="14:14" ht="12.75" customHeight="1">
      <c r="N67" s="21"/>
    </row>
    <row r="68" spans="14:14" ht="12.75" customHeight="1"/>
    <row r="69" spans="14:14" ht="12.75" customHeight="1"/>
    <row r="70" spans="14:14" ht="12.75" customHeight="1"/>
    <row r="71" spans="14:14" ht="15" customHeight="1"/>
  </sheetData>
  <mergeCells count="69">
    <mergeCell ref="U14:AA14"/>
    <mergeCell ref="U15:AA15"/>
    <mergeCell ref="U17:AA17"/>
    <mergeCell ref="B12:D12"/>
    <mergeCell ref="B14:D14"/>
    <mergeCell ref="G12:M12"/>
    <mergeCell ref="G16:M16"/>
    <mergeCell ref="B15:D15"/>
    <mergeCell ref="G13:M13"/>
    <mergeCell ref="B16:D16"/>
    <mergeCell ref="G15:M15"/>
    <mergeCell ref="B13:D13"/>
    <mergeCell ref="G14:M14"/>
    <mergeCell ref="P17:R17"/>
    <mergeCell ref="P13:R13"/>
    <mergeCell ref="P16:R16"/>
    <mergeCell ref="P5:R5"/>
    <mergeCell ref="U5:AA5"/>
    <mergeCell ref="G5:M5"/>
    <mergeCell ref="U12:AA12"/>
    <mergeCell ref="U13:AA13"/>
    <mergeCell ref="G11:M11"/>
    <mergeCell ref="G7:M7"/>
    <mergeCell ref="G9:M9"/>
    <mergeCell ref="G8:M8"/>
    <mergeCell ref="G10:M10"/>
    <mergeCell ref="G6:M6"/>
    <mergeCell ref="U6:AA6"/>
    <mergeCell ref="U7:AA7"/>
    <mergeCell ref="U8:AA8"/>
    <mergeCell ref="P6:R6"/>
    <mergeCell ref="O10:O17"/>
    <mergeCell ref="Y1:AA1"/>
    <mergeCell ref="U2:AA2"/>
    <mergeCell ref="X4:Z4"/>
    <mergeCell ref="U4:V4"/>
    <mergeCell ref="D1:X1"/>
    <mergeCell ref="J2:M2"/>
    <mergeCell ref="P2:Q2"/>
    <mergeCell ref="D3:S3"/>
    <mergeCell ref="F2:G2"/>
    <mergeCell ref="U3:Z3"/>
    <mergeCell ref="A1:C1"/>
    <mergeCell ref="A2:C2"/>
    <mergeCell ref="A3:C3"/>
    <mergeCell ref="B5:D5"/>
    <mergeCell ref="D2:E2"/>
    <mergeCell ref="U9:AA9"/>
    <mergeCell ref="P10:R10"/>
    <mergeCell ref="U10:AA10"/>
    <mergeCell ref="P8:R8"/>
    <mergeCell ref="P12:R12"/>
    <mergeCell ref="U11:AA11"/>
    <mergeCell ref="A22:AA22"/>
    <mergeCell ref="U16:AA16"/>
    <mergeCell ref="P14:R14"/>
    <mergeCell ref="A6:A16"/>
    <mergeCell ref="A19:D19"/>
    <mergeCell ref="P15:R15"/>
    <mergeCell ref="O6:O9"/>
    <mergeCell ref="P9:R9"/>
    <mergeCell ref="P7:R7"/>
    <mergeCell ref="P11:R11"/>
    <mergeCell ref="B9:D9"/>
    <mergeCell ref="B6:D6"/>
    <mergeCell ref="B10:D10"/>
    <mergeCell ref="B8:D8"/>
    <mergeCell ref="B11:D11"/>
    <mergeCell ref="B7:D7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7"/>
  </sheetPr>
  <dimension ref="A1:AA74"/>
  <sheetViews>
    <sheetView showZeros="0" zoomScaleNormal="100" zoomScaleSheetLayoutView="100" workbookViewId="0">
      <selection activeCell="E27" sqref="E27"/>
    </sheetView>
  </sheetViews>
  <sheetFormatPr defaultRowHeight="11.25"/>
  <cols>
    <col min="1" max="4" width="3.125" style="7" customWidth="1"/>
    <col min="5" max="5" width="5.5" style="7" customWidth="1"/>
    <col min="6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871</v>
      </c>
      <c r="B1" s="445"/>
      <c r="C1" s="445"/>
      <c r="D1" s="719" t="s">
        <v>45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22" t="str">
        <f>集計表!AC1</f>
        <v>2020/1</v>
      </c>
      <c r="Z1" s="731"/>
      <c r="AA1" s="732"/>
    </row>
    <row r="2" spans="1:27" ht="18.75" customHeight="1">
      <c r="A2" s="424" t="s">
        <v>56</v>
      </c>
      <c r="B2" s="446"/>
      <c r="C2" s="425"/>
      <c r="D2" s="455">
        <v>2020</v>
      </c>
      <c r="E2" s="455"/>
      <c r="F2" s="661">
        <f>集計表!F2</f>
        <v>43859</v>
      </c>
      <c r="G2" s="661"/>
      <c r="H2" s="2" t="s">
        <v>1815</v>
      </c>
      <c r="I2" s="2" t="s">
        <v>13</v>
      </c>
      <c r="J2" s="662">
        <f>集計表!L2</f>
        <v>43861</v>
      </c>
      <c r="K2" s="733"/>
      <c r="L2" s="733"/>
      <c r="M2" s="733"/>
      <c r="N2" s="3" t="s">
        <v>57</v>
      </c>
      <c r="O2" s="4" t="s">
        <v>14</v>
      </c>
      <c r="P2" s="668">
        <f>集計表!R2</f>
        <v>43862</v>
      </c>
      <c r="Q2" s="668"/>
      <c r="R2" s="5" t="s">
        <v>18</v>
      </c>
      <c r="S2" s="6" t="s">
        <v>19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集計表!N134</f>
        <v>0</v>
      </c>
      <c r="V3" s="657"/>
      <c r="W3" s="657"/>
      <c r="X3" s="657"/>
      <c r="Y3" s="657"/>
      <c r="Z3" s="657"/>
      <c r="AA3" s="8" t="s">
        <v>60</v>
      </c>
    </row>
    <row r="4" spans="1:27" ht="18.75" customHeight="1">
      <c r="A4" s="7" t="s">
        <v>2369</v>
      </c>
      <c r="U4" s="798" t="s">
        <v>6</v>
      </c>
      <c r="V4" s="798"/>
      <c r="W4" s="22" t="s">
        <v>21</v>
      </c>
      <c r="X4" s="799">
        <f>T20</f>
        <v>0</v>
      </c>
      <c r="Y4" s="798"/>
      <c r="Z4" s="798"/>
      <c r="AA4" s="7" t="s">
        <v>22</v>
      </c>
    </row>
    <row r="5" spans="1:27" ht="12.75" customHeight="1">
      <c r="A5" s="23"/>
      <c r="B5" s="655" t="s">
        <v>23</v>
      </c>
      <c r="C5" s="653"/>
      <c r="D5" s="653"/>
      <c r="E5" s="124" t="s">
        <v>7</v>
      </c>
      <c r="F5" s="125" t="s">
        <v>8</v>
      </c>
      <c r="G5" s="653" t="s">
        <v>24</v>
      </c>
      <c r="H5" s="653"/>
      <c r="I5" s="653"/>
      <c r="J5" s="653"/>
      <c r="K5" s="653"/>
      <c r="L5" s="653"/>
      <c r="M5" s="654"/>
      <c r="O5" s="23"/>
      <c r="P5" s="655" t="s">
        <v>23</v>
      </c>
      <c r="Q5" s="653"/>
      <c r="R5" s="653"/>
      <c r="S5" s="124" t="s">
        <v>7</v>
      </c>
      <c r="T5" s="125" t="s">
        <v>8</v>
      </c>
      <c r="U5" s="653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679" t="s">
        <v>939</v>
      </c>
      <c r="B6" s="786" t="s">
        <v>886</v>
      </c>
      <c r="C6" s="787"/>
      <c r="D6" s="788"/>
      <c r="E6" s="112">
        <v>560</v>
      </c>
      <c r="F6" s="111"/>
      <c r="G6" s="795" t="s">
        <v>875</v>
      </c>
      <c r="H6" s="796"/>
      <c r="I6" s="796"/>
      <c r="J6" s="796"/>
      <c r="K6" s="796"/>
      <c r="L6" s="796"/>
      <c r="M6" s="797"/>
      <c r="O6" s="756" t="s">
        <v>941</v>
      </c>
      <c r="P6" s="786" t="s">
        <v>919</v>
      </c>
      <c r="Q6" s="787"/>
      <c r="R6" s="788"/>
      <c r="S6" s="112">
        <v>610</v>
      </c>
      <c r="T6" s="111"/>
      <c r="U6" s="795" t="s">
        <v>925</v>
      </c>
      <c r="V6" s="796"/>
      <c r="W6" s="796"/>
      <c r="X6" s="796"/>
      <c r="Y6" s="796"/>
      <c r="Z6" s="796"/>
      <c r="AA6" s="797"/>
    </row>
    <row r="7" spans="1:27" ht="12.75" customHeight="1">
      <c r="A7" s="680"/>
      <c r="B7" s="636" t="s">
        <v>887</v>
      </c>
      <c r="C7" s="637"/>
      <c r="D7" s="638"/>
      <c r="E7" s="111">
        <v>540</v>
      </c>
      <c r="F7" s="111"/>
      <c r="G7" s="740" t="s">
        <v>876</v>
      </c>
      <c r="H7" s="741"/>
      <c r="I7" s="741"/>
      <c r="J7" s="741"/>
      <c r="K7" s="741"/>
      <c r="L7" s="741"/>
      <c r="M7" s="742"/>
      <c r="O7" s="757"/>
      <c r="P7" s="636" t="s">
        <v>920</v>
      </c>
      <c r="Q7" s="637"/>
      <c r="R7" s="638"/>
      <c r="S7" s="111">
        <v>500</v>
      </c>
      <c r="T7" s="111"/>
      <c r="U7" s="740" t="s">
        <v>926</v>
      </c>
      <c r="V7" s="741"/>
      <c r="W7" s="741"/>
      <c r="X7" s="741"/>
      <c r="Y7" s="741"/>
      <c r="Z7" s="741"/>
      <c r="AA7" s="742"/>
    </row>
    <row r="8" spans="1:27" ht="12.75" customHeight="1">
      <c r="A8" s="680"/>
      <c r="B8" s="636" t="s">
        <v>888</v>
      </c>
      <c r="C8" s="637"/>
      <c r="D8" s="638"/>
      <c r="E8" s="111">
        <v>1000</v>
      </c>
      <c r="F8" s="111"/>
      <c r="G8" s="740" t="s">
        <v>877</v>
      </c>
      <c r="H8" s="741"/>
      <c r="I8" s="741"/>
      <c r="J8" s="741"/>
      <c r="K8" s="741"/>
      <c r="L8" s="741"/>
      <c r="M8" s="742"/>
      <c r="O8" s="757"/>
      <c r="P8" s="636" t="s">
        <v>921</v>
      </c>
      <c r="Q8" s="637"/>
      <c r="R8" s="638"/>
      <c r="S8" s="111">
        <v>430</v>
      </c>
      <c r="T8" s="111"/>
      <c r="U8" s="740" t="s">
        <v>927</v>
      </c>
      <c r="V8" s="741"/>
      <c r="W8" s="741"/>
      <c r="X8" s="741"/>
      <c r="Y8" s="741"/>
      <c r="Z8" s="741"/>
      <c r="AA8" s="742"/>
    </row>
    <row r="9" spans="1:27" ht="12.75" customHeight="1">
      <c r="A9" s="680"/>
      <c r="B9" s="636" t="s">
        <v>889</v>
      </c>
      <c r="C9" s="637"/>
      <c r="D9" s="638"/>
      <c r="E9" s="111">
        <v>460</v>
      </c>
      <c r="F9" s="111"/>
      <c r="G9" s="740" t="s">
        <v>878</v>
      </c>
      <c r="H9" s="741"/>
      <c r="I9" s="741"/>
      <c r="J9" s="741"/>
      <c r="K9" s="741"/>
      <c r="L9" s="741"/>
      <c r="M9" s="742"/>
      <c r="O9" s="757"/>
      <c r="P9" s="636" t="s">
        <v>922</v>
      </c>
      <c r="Q9" s="637"/>
      <c r="R9" s="638"/>
      <c r="S9" s="111">
        <v>420</v>
      </c>
      <c r="T9" s="111"/>
      <c r="U9" s="740" t="s">
        <v>928</v>
      </c>
      <c r="V9" s="741"/>
      <c r="W9" s="741"/>
      <c r="X9" s="741"/>
      <c r="Y9" s="741"/>
      <c r="Z9" s="741"/>
      <c r="AA9" s="742"/>
    </row>
    <row r="10" spans="1:27" ht="12.75" customHeight="1">
      <c r="A10" s="680"/>
      <c r="B10" s="636" t="s">
        <v>890</v>
      </c>
      <c r="C10" s="637"/>
      <c r="D10" s="638"/>
      <c r="E10" s="111">
        <v>520</v>
      </c>
      <c r="F10" s="111"/>
      <c r="G10" s="740" t="s">
        <v>879</v>
      </c>
      <c r="H10" s="741"/>
      <c r="I10" s="741"/>
      <c r="J10" s="741"/>
      <c r="K10" s="741"/>
      <c r="L10" s="741"/>
      <c r="M10" s="742"/>
      <c r="O10" s="757"/>
      <c r="P10" s="636" t="s">
        <v>923</v>
      </c>
      <c r="Q10" s="637"/>
      <c r="R10" s="638"/>
      <c r="S10" s="111">
        <v>760</v>
      </c>
      <c r="T10" s="111"/>
      <c r="U10" s="740" t="s">
        <v>929</v>
      </c>
      <c r="V10" s="741"/>
      <c r="W10" s="741"/>
      <c r="X10" s="741"/>
      <c r="Y10" s="741"/>
      <c r="Z10" s="741"/>
      <c r="AA10" s="742"/>
    </row>
    <row r="11" spans="1:27" ht="12.75" customHeight="1">
      <c r="A11" s="680"/>
      <c r="B11" s="636" t="s">
        <v>891</v>
      </c>
      <c r="C11" s="637"/>
      <c r="D11" s="638"/>
      <c r="E11" s="111">
        <v>500</v>
      </c>
      <c r="F11" s="111"/>
      <c r="G11" s="740" t="s">
        <v>880</v>
      </c>
      <c r="H11" s="741"/>
      <c r="I11" s="741"/>
      <c r="J11" s="741"/>
      <c r="K11" s="741"/>
      <c r="L11" s="741"/>
      <c r="M11" s="742"/>
      <c r="O11" s="757"/>
      <c r="P11" s="633" t="s">
        <v>924</v>
      </c>
      <c r="Q11" s="634"/>
      <c r="R11" s="635"/>
      <c r="S11" s="111">
        <v>840</v>
      </c>
      <c r="T11" s="111"/>
      <c r="U11" s="737" t="s">
        <v>930</v>
      </c>
      <c r="V11" s="738"/>
      <c r="W11" s="738"/>
      <c r="X11" s="738"/>
      <c r="Y11" s="738"/>
      <c r="Z11" s="738"/>
      <c r="AA11" s="739"/>
    </row>
    <row r="12" spans="1:27" ht="12.75" customHeight="1">
      <c r="A12" s="680"/>
      <c r="B12" s="636" t="s">
        <v>892</v>
      </c>
      <c r="C12" s="637"/>
      <c r="D12" s="638"/>
      <c r="E12" s="111">
        <v>650</v>
      </c>
      <c r="F12" s="111"/>
      <c r="G12" s="740" t="s">
        <v>881</v>
      </c>
      <c r="H12" s="741"/>
      <c r="I12" s="741"/>
      <c r="J12" s="741"/>
      <c r="K12" s="741"/>
      <c r="L12" s="741"/>
      <c r="M12" s="742"/>
      <c r="O12" s="758"/>
      <c r="P12" s="651" t="s">
        <v>10</v>
      </c>
      <c r="Q12" s="478"/>
      <c r="R12" s="479"/>
      <c r="S12" s="116">
        <f>SUM(S6:S11)</f>
        <v>3560</v>
      </c>
      <c r="T12" s="116">
        <f>SUM(T6:T11)</f>
        <v>0</v>
      </c>
      <c r="U12" s="627"/>
      <c r="V12" s="628"/>
      <c r="W12" s="628"/>
      <c r="X12" s="628"/>
      <c r="Y12" s="628"/>
      <c r="Z12" s="628"/>
      <c r="AA12" s="629"/>
    </row>
    <row r="13" spans="1:27" ht="12.75" customHeight="1">
      <c r="A13" s="680"/>
      <c r="B13" s="636" t="s">
        <v>893</v>
      </c>
      <c r="C13" s="637"/>
      <c r="D13" s="638"/>
      <c r="E13" s="111">
        <v>600</v>
      </c>
      <c r="F13" s="111"/>
      <c r="G13" s="740" t="s">
        <v>882</v>
      </c>
      <c r="H13" s="741"/>
      <c r="I13" s="741"/>
      <c r="J13" s="741"/>
      <c r="K13" s="741"/>
      <c r="L13" s="741"/>
      <c r="M13" s="742"/>
      <c r="O13" s="679" t="s">
        <v>942</v>
      </c>
      <c r="P13" s="786" t="s">
        <v>935</v>
      </c>
      <c r="Q13" s="787"/>
      <c r="R13" s="788"/>
      <c r="S13" s="112">
        <v>660</v>
      </c>
      <c r="T13" s="111"/>
      <c r="U13" s="795" t="s">
        <v>931</v>
      </c>
      <c r="V13" s="796"/>
      <c r="W13" s="796"/>
      <c r="X13" s="796"/>
      <c r="Y13" s="796"/>
      <c r="Z13" s="796"/>
      <c r="AA13" s="797"/>
    </row>
    <row r="14" spans="1:27" ht="12.75" customHeight="1">
      <c r="A14" s="680"/>
      <c r="B14" s="636" t="s">
        <v>894</v>
      </c>
      <c r="C14" s="637"/>
      <c r="D14" s="638"/>
      <c r="E14" s="111">
        <v>510</v>
      </c>
      <c r="F14" s="111"/>
      <c r="G14" s="740" t="s">
        <v>883</v>
      </c>
      <c r="H14" s="741"/>
      <c r="I14" s="741"/>
      <c r="J14" s="741"/>
      <c r="K14" s="741"/>
      <c r="L14" s="741"/>
      <c r="M14" s="742"/>
      <c r="O14" s="680"/>
      <c r="P14" s="636" t="s">
        <v>936</v>
      </c>
      <c r="Q14" s="637"/>
      <c r="R14" s="638"/>
      <c r="S14" s="111">
        <v>640</v>
      </c>
      <c r="T14" s="111"/>
      <c r="U14" s="740" t="s">
        <v>932</v>
      </c>
      <c r="V14" s="741"/>
      <c r="W14" s="741"/>
      <c r="X14" s="741"/>
      <c r="Y14" s="741"/>
      <c r="Z14" s="741"/>
      <c r="AA14" s="742"/>
    </row>
    <row r="15" spans="1:27" ht="12.75" customHeight="1">
      <c r="A15" s="680"/>
      <c r="B15" s="636" t="s">
        <v>895</v>
      </c>
      <c r="C15" s="637"/>
      <c r="D15" s="638"/>
      <c r="E15" s="111">
        <v>770</v>
      </c>
      <c r="F15" s="111"/>
      <c r="G15" s="740" t="s">
        <v>884</v>
      </c>
      <c r="H15" s="741"/>
      <c r="I15" s="741"/>
      <c r="J15" s="741"/>
      <c r="K15" s="741"/>
      <c r="L15" s="741"/>
      <c r="M15" s="742"/>
      <c r="O15" s="680"/>
      <c r="P15" s="636" t="s">
        <v>937</v>
      </c>
      <c r="Q15" s="637"/>
      <c r="R15" s="638"/>
      <c r="S15" s="111">
        <v>540</v>
      </c>
      <c r="T15" s="111"/>
      <c r="U15" s="740" t="s">
        <v>933</v>
      </c>
      <c r="V15" s="741"/>
      <c r="W15" s="741"/>
      <c r="X15" s="741"/>
      <c r="Y15" s="741"/>
      <c r="Z15" s="741"/>
      <c r="AA15" s="742"/>
    </row>
    <row r="16" spans="1:27" ht="12.75" customHeight="1">
      <c r="A16" s="680"/>
      <c r="B16" s="633" t="s">
        <v>896</v>
      </c>
      <c r="C16" s="634"/>
      <c r="D16" s="635"/>
      <c r="E16" s="111">
        <v>540</v>
      </c>
      <c r="F16" s="111"/>
      <c r="G16" s="737" t="s">
        <v>885</v>
      </c>
      <c r="H16" s="738"/>
      <c r="I16" s="738"/>
      <c r="J16" s="738"/>
      <c r="K16" s="738"/>
      <c r="L16" s="738"/>
      <c r="M16" s="739"/>
      <c r="O16" s="680"/>
      <c r="P16" s="633" t="s">
        <v>938</v>
      </c>
      <c r="Q16" s="634"/>
      <c r="R16" s="635"/>
      <c r="S16" s="111">
        <v>520</v>
      </c>
      <c r="T16" s="111"/>
      <c r="U16" s="737" t="s">
        <v>934</v>
      </c>
      <c r="V16" s="738"/>
      <c r="W16" s="738"/>
      <c r="X16" s="738"/>
      <c r="Y16" s="738"/>
      <c r="Z16" s="738"/>
      <c r="AA16" s="739"/>
    </row>
    <row r="17" spans="1:27" ht="12.75" customHeight="1">
      <c r="A17" s="681"/>
      <c r="B17" s="651" t="s">
        <v>10</v>
      </c>
      <c r="C17" s="478"/>
      <c r="D17" s="705"/>
      <c r="E17" s="116">
        <f>SUM(E6:E16)</f>
        <v>6650</v>
      </c>
      <c r="F17" s="116">
        <f>SUM(F6:F16)</f>
        <v>0</v>
      </c>
      <c r="G17" s="627"/>
      <c r="H17" s="628"/>
      <c r="I17" s="628"/>
      <c r="J17" s="628"/>
      <c r="K17" s="628"/>
      <c r="L17" s="628"/>
      <c r="M17" s="629"/>
      <c r="O17" s="681"/>
      <c r="P17" s="651" t="s">
        <v>10</v>
      </c>
      <c r="Q17" s="478"/>
      <c r="R17" s="479"/>
      <c r="S17" s="116">
        <f>SUM(S13:S16)</f>
        <v>2360</v>
      </c>
      <c r="T17" s="116">
        <f>SUM(T13:T16)</f>
        <v>0</v>
      </c>
      <c r="U17" s="627"/>
      <c r="V17" s="628"/>
      <c r="W17" s="628"/>
      <c r="X17" s="628"/>
      <c r="Y17" s="628"/>
      <c r="Z17" s="628"/>
      <c r="AA17" s="629"/>
    </row>
    <row r="18" spans="1:27" ht="12.75" customHeight="1">
      <c r="A18" s="682" t="s">
        <v>940</v>
      </c>
      <c r="B18" s="786" t="s">
        <v>908</v>
      </c>
      <c r="C18" s="787"/>
      <c r="D18" s="788"/>
      <c r="E18" s="112">
        <v>210</v>
      </c>
      <c r="F18" s="111"/>
      <c r="G18" s="795" t="s">
        <v>897</v>
      </c>
      <c r="H18" s="796"/>
      <c r="I18" s="796"/>
      <c r="J18" s="796"/>
      <c r="K18" s="796"/>
      <c r="L18" s="796"/>
      <c r="M18" s="797"/>
    </row>
    <row r="19" spans="1:27" ht="12.75" customHeight="1">
      <c r="A19" s="683"/>
      <c r="B19" s="636" t="s">
        <v>909</v>
      </c>
      <c r="C19" s="637"/>
      <c r="D19" s="638"/>
      <c r="E19" s="111">
        <v>290</v>
      </c>
      <c r="F19" s="111"/>
      <c r="G19" s="740" t="s">
        <v>898</v>
      </c>
      <c r="H19" s="741"/>
      <c r="I19" s="741"/>
      <c r="J19" s="741"/>
      <c r="K19" s="741"/>
      <c r="L19" s="741"/>
      <c r="M19" s="74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2.75" customHeight="1">
      <c r="A20" s="683"/>
      <c r="B20" s="636" t="s">
        <v>910</v>
      </c>
      <c r="C20" s="637"/>
      <c r="D20" s="638"/>
      <c r="E20" s="111">
        <v>520</v>
      </c>
      <c r="F20" s="111"/>
      <c r="G20" s="740" t="s">
        <v>899</v>
      </c>
      <c r="H20" s="741"/>
      <c r="I20" s="741"/>
      <c r="J20" s="741"/>
      <c r="K20" s="741"/>
      <c r="L20" s="741"/>
      <c r="M20" s="742"/>
      <c r="O20" s="712" t="s">
        <v>872</v>
      </c>
      <c r="P20" s="713"/>
      <c r="Q20" s="713"/>
      <c r="R20" s="714"/>
      <c r="S20" s="126">
        <f>SUM(S17,S12,E29,E17)</f>
        <v>18270</v>
      </c>
      <c r="T20" s="126">
        <f>SUM(T17,T12,F29,F17)</f>
        <v>0</v>
      </c>
    </row>
    <row r="21" spans="1:27" ht="12.75" customHeight="1">
      <c r="A21" s="683"/>
      <c r="B21" s="636" t="s">
        <v>911</v>
      </c>
      <c r="C21" s="637"/>
      <c r="D21" s="638"/>
      <c r="E21" s="111">
        <v>800</v>
      </c>
      <c r="F21" s="111"/>
      <c r="G21" s="740" t="s">
        <v>900</v>
      </c>
      <c r="H21" s="741"/>
      <c r="I21" s="741"/>
      <c r="J21" s="741"/>
      <c r="K21" s="741"/>
      <c r="L21" s="741"/>
      <c r="M21" s="742"/>
    </row>
    <row r="22" spans="1:27" ht="12.75" customHeight="1">
      <c r="A22" s="683"/>
      <c r="B22" s="636" t="s">
        <v>912</v>
      </c>
      <c r="C22" s="637"/>
      <c r="D22" s="638"/>
      <c r="E22" s="111">
        <v>510</v>
      </c>
      <c r="F22" s="111"/>
      <c r="G22" s="740" t="s">
        <v>901</v>
      </c>
      <c r="H22" s="741"/>
      <c r="I22" s="741"/>
      <c r="J22" s="741"/>
      <c r="K22" s="741"/>
      <c r="L22" s="741"/>
      <c r="M22" s="742"/>
    </row>
    <row r="23" spans="1:27" ht="12.75" customHeight="1">
      <c r="A23" s="683"/>
      <c r="B23" s="636" t="s">
        <v>913</v>
      </c>
      <c r="C23" s="637"/>
      <c r="D23" s="638"/>
      <c r="E23" s="111">
        <v>620</v>
      </c>
      <c r="F23" s="111"/>
      <c r="G23" s="740" t="s">
        <v>902</v>
      </c>
      <c r="H23" s="741"/>
      <c r="I23" s="741"/>
      <c r="J23" s="741"/>
      <c r="K23" s="741"/>
      <c r="L23" s="741"/>
      <c r="M23" s="742"/>
    </row>
    <row r="24" spans="1:27" ht="12.75" customHeight="1">
      <c r="A24" s="683"/>
      <c r="B24" s="636" t="s">
        <v>914</v>
      </c>
      <c r="C24" s="637"/>
      <c r="D24" s="638"/>
      <c r="E24" s="111">
        <v>700</v>
      </c>
      <c r="F24" s="111"/>
      <c r="G24" s="740" t="s">
        <v>903</v>
      </c>
      <c r="H24" s="741"/>
      <c r="I24" s="741"/>
      <c r="J24" s="741"/>
      <c r="K24" s="741"/>
      <c r="L24" s="741"/>
      <c r="M24" s="742"/>
    </row>
    <row r="25" spans="1:27" ht="12.75" customHeight="1">
      <c r="A25" s="683"/>
      <c r="B25" s="636" t="s">
        <v>915</v>
      </c>
      <c r="C25" s="637"/>
      <c r="D25" s="638"/>
      <c r="E25" s="111">
        <v>260</v>
      </c>
      <c r="F25" s="111"/>
      <c r="G25" s="740" t="s">
        <v>904</v>
      </c>
      <c r="H25" s="741"/>
      <c r="I25" s="741"/>
      <c r="J25" s="741"/>
      <c r="K25" s="741"/>
      <c r="L25" s="741"/>
      <c r="M25" s="742"/>
    </row>
    <row r="26" spans="1:27" ht="12.75" customHeight="1">
      <c r="A26" s="683"/>
      <c r="B26" s="636" t="s">
        <v>916</v>
      </c>
      <c r="C26" s="637"/>
      <c r="D26" s="638"/>
      <c r="E26" s="111">
        <v>830</v>
      </c>
      <c r="F26" s="111"/>
      <c r="G26" s="740" t="s">
        <v>905</v>
      </c>
      <c r="H26" s="741"/>
      <c r="I26" s="741"/>
      <c r="J26" s="741"/>
      <c r="K26" s="741"/>
      <c r="L26" s="741"/>
      <c r="M26" s="742"/>
    </row>
    <row r="27" spans="1:27" ht="12.75" customHeight="1">
      <c r="A27" s="683"/>
      <c r="B27" s="636" t="s">
        <v>917</v>
      </c>
      <c r="C27" s="637"/>
      <c r="D27" s="638"/>
      <c r="E27" s="111">
        <v>510</v>
      </c>
      <c r="F27" s="111"/>
      <c r="G27" s="740" t="s">
        <v>906</v>
      </c>
      <c r="H27" s="741"/>
      <c r="I27" s="741"/>
      <c r="J27" s="741"/>
      <c r="K27" s="741"/>
      <c r="L27" s="741"/>
      <c r="M27" s="742"/>
    </row>
    <row r="28" spans="1:27" ht="12.75" customHeight="1">
      <c r="A28" s="683"/>
      <c r="B28" s="633" t="s">
        <v>918</v>
      </c>
      <c r="C28" s="634"/>
      <c r="D28" s="635"/>
      <c r="E28" s="111">
        <v>450</v>
      </c>
      <c r="F28" s="111"/>
      <c r="G28" s="737" t="s">
        <v>907</v>
      </c>
      <c r="H28" s="738"/>
      <c r="I28" s="738"/>
      <c r="J28" s="738"/>
      <c r="K28" s="738"/>
      <c r="L28" s="738"/>
      <c r="M28" s="739"/>
    </row>
    <row r="29" spans="1:27" ht="12.75" customHeight="1">
      <c r="A29" s="684"/>
      <c r="B29" s="651" t="s">
        <v>10</v>
      </c>
      <c r="C29" s="478"/>
      <c r="D29" s="705"/>
      <c r="E29" s="116">
        <f>SUM(E18:E28)</f>
        <v>5700</v>
      </c>
      <c r="F29" s="116">
        <f>SUM(F18:F28)</f>
        <v>0</v>
      </c>
      <c r="G29" s="675"/>
      <c r="H29" s="676"/>
      <c r="I29" s="676"/>
      <c r="J29" s="676"/>
      <c r="K29" s="676"/>
      <c r="L29" s="676"/>
      <c r="M29" s="677"/>
    </row>
    <row r="30" spans="1:27" ht="12.75" customHeight="1"/>
    <row r="31" spans="1:27" ht="12.75" customHeight="1"/>
    <row r="32" spans="1:27" ht="12.75" customHeight="1">
      <c r="A32" s="678" t="s">
        <v>28</v>
      </c>
      <c r="B32" s="678"/>
      <c r="C32" s="678"/>
      <c r="D32" s="678"/>
      <c r="E32" s="678"/>
      <c r="F32" s="678"/>
      <c r="G32" s="678"/>
      <c r="H32" s="678"/>
      <c r="I32" s="678"/>
      <c r="J32" s="678"/>
      <c r="K32" s="678"/>
      <c r="L32" s="678"/>
      <c r="M32" s="678"/>
      <c r="N32" s="678"/>
      <c r="O32" s="678"/>
      <c r="P32" s="678"/>
      <c r="Q32" s="678"/>
      <c r="R32" s="678"/>
      <c r="S32" s="678"/>
      <c r="T32" s="678"/>
      <c r="U32" s="678"/>
      <c r="V32" s="678"/>
      <c r="W32" s="678"/>
      <c r="X32" s="678"/>
      <c r="Y32" s="678"/>
      <c r="Z32" s="678"/>
      <c r="AA32" s="678"/>
    </row>
    <row r="33" spans="1:13" ht="12.75" customHeight="1"/>
    <row r="34" spans="1:13" ht="12.75" customHeight="1"/>
    <row r="35" spans="1:13" ht="12.75" customHeight="1"/>
    <row r="36" spans="1:13" ht="12.75" customHeight="1"/>
    <row r="37" spans="1:13" ht="12.75" customHeight="1"/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>
      <c r="A42" s="49"/>
      <c r="B42" s="51"/>
      <c r="C42" s="51"/>
      <c r="D42" s="51"/>
      <c r="E42" s="52"/>
      <c r="F42" s="52"/>
      <c r="G42" s="28"/>
      <c r="H42" s="28"/>
      <c r="I42" s="28"/>
      <c r="J42" s="28"/>
      <c r="K42" s="28"/>
      <c r="L42" s="28"/>
      <c r="M42" s="28"/>
    </row>
    <row r="43" spans="1:13" ht="12.75" customHeight="1">
      <c r="G43" s="28"/>
      <c r="H43" s="28"/>
      <c r="I43" s="28"/>
      <c r="J43" s="28"/>
      <c r="K43" s="28"/>
      <c r="L43" s="28"/>
      <c r="M43" s="28"/>
    </row>
    <row r="44" spans="1:13" ht="12.75" customHeight="1">
      <c r="A44" s="49"/>
      <c r="B44" s="137"/>
      <c r="C44" s="137"/>
      <c r="D44" s="137"/>
      <c r="E44" s="52"/>
      <c r="F44" s="52"/>
      <c r="G44" s="138"/>
      <c r="H44" s="138"/>
      <c r="I44" s="138"/>
      <c r="J44" s="138"/>
      <c r="K44" s="138"/>
      <c r="L44" s="138"/>
      <c r="M44" s="138"/>
    </row>
    <row r="45" spans="1:13" ht="12.75" customHeight="1">
      <c r="B45" s="21"/>
      <c r="C45" s="21"/>
      <c r="D45" s="21"/>
      <c r="E45" s="52"/>
      <c r="F45" s="28"/>
      <c r="G45" s="28"/>
      <c r="H45" s="28"/>
      <c r="I45" s="28"/>
      <c r="J45" s="28"/>
      <c r="K45" s="28"/>
      <c r="L45" s="28"/>
      <c r="M45" s="28"/>
    </row>
    <row r="46" spans="1:13" ht="12.75" customHeight="1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</row>
    <row r="47" spans="1:13" ht="12.75" customHeight="1"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14:14" ht="12.75" customHeight="1"/>
    <row r="66" spans="14:14" ht="12.75" customHeight="1"/>
    <row r="67" spans="14:14" ht="12.75" customHeight="1">
      <c r="N67" s="162"/>
    </row>
    <row r="68" spans="14:14" ht="12.75" customHeight="1"/>
    <row r="69" spans="14:14" ht="12.75" customHeight="1">
      <c r="N69" s="21"/>
    </row>
    <row r="70" spans="14:14" ht="15" customHeight="1"/>
    <row r="74" spans="14:14" ht="12">
      <c r="N74" s="21"/>
    </row>
  </sheetData>
  <mergeCells count="96">
    <mergeCell ref="U5:AA5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5:D5"/>
    <mergeCell ref="G5:M5"/>
    <mergeCell ref="P5:R5"/>
    <mergeCell ref="A3:C3"/>
    <mergeCell ref="D3:S3"/>
    <mergeCell ref="G24:M24"/>
    <mergeCell ref="G23:M23"/>
    <mergeCell ref="B16:D16"/>
    <mergeCell ref="B7:D7"/>
    <mergeCell ref="B6:D6"/>
    <mergeCell ref="B8:D8"/>
    <mergeCell ref="B10:D10"/>
    <mergeCell ref="B12:D12"/>
    <mergeCell ref="B21:D21"/>
    <mergeCell ref="B15:D15"/>
    <mergeCell ref="B17:D17"/>
    <mergeCell ref="G14:M14"/>
    <mergeCell ref="B9:D9"/>
    <mergeCell ref="B11:D11"/>
    <mergeCell ref="B13:D13"/>
    <mergeCell ref="B14:D14"/>
    <mergeCell ref="G7:M7"/>
    <mergeCell ref="G6:M6"/>
    <mergeCell ref="G13:M13"/>
    <mergeCell ref="G8:M8"/>
    <mergeCell ref="G22:M22"/>
    <mergeCell ref="G9:M9"/>
    <mergeCell ref="G12:M12"/>
    <mergeCell ref="G17:M17"/>
    <mergeCell ref="G18:M18"/>
    <mergeCell ref="G16:M16"/>
    <mergeCell ref="G10:M10"/>
    <mergeCell ref="G11:M11"/>
    <mergeCell ref="G21:M21"/>
    <mergeCell ref="G15:M15"/>
    <mergeCell ref="U9:AA9"/>
    <mergeCell ref="U6:AA6"/>
    <mergeCell ref="U13:AA13"/>
    <mergeCell ref="O20:R20"/>
    <mergeCell ref="G19:M19"/>
    <mergeCell ref="G20:M20"/>
    <mergeCell ref="P6:R6"/>
    <mergeCell ref="U8:AA8"/>
    <mergeCell ref="P12:R12"/>
    <mergeCell ref="P11:R11"/>
    <mergeCell ref="U11:AA11"/>
    <mergeCell ref="U17:AA17"/>
    <mergeCell ref="U14:AA14"/>
    <mergeCell ref="U15:AA15"/>
    <mergeCell ref="U7:AA7"/>
    <mergeCell ref="U10:AA10"/>
    <mergeCell ref="O13:O17"/>
    <mergeCell ref="G26:M26"/>
    <mergeCell ref="U12:AA12"/>
    <mergeCell ref="P7:R7"/>
    <mergeCell ref="B29:D29"/>
    <mergeCell ref="G29:M29"/>
    <mergeCell ref="G27:M27"/>
    <mergeCell ref="G25:M25"/>
    <mergeCell ref="B28:D28"/>
    <mergeCell ref="B25:D25"/>
    <mergeCell ref="B26:D26"/>
    <mergeCell ref="U16:AA16"/>
    <mergeCell ref="G28:M28"/>
    <mergeCell ref="P13:R13"/>
    <mergeCell ref="P14:R14"/>
    <mergeCell ref="P15:R15"/>
    <mergeCell ref="A32:AA32"/>
    <mergeCell ref="A6:A17"/>
    <mergeCell ref="A18:A29"/>
    <mergeCell ref="O6:O12"/>
    <mergeCell ref="P16:R16"/>
    <mergeCell ref="P17:R17"/>
    <mergeCell ref="P10:R10"/>
    <mergeCell ref="P8:R8"/>
    <mergeCell ref="P9:R9"/>
    <mergeCell ref="B27:D27"/>
    <mergeCell ref="B24:D24"/>
    <mergeCell ref="B22:D22"/>
    <mergeCell ref="B23:D23"/>
    <mergeCell ref="B18:D18"/>
    <mergeCell ref="B19:D19"/>
    <mergeCell ref="B20:D20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7"/>
  </sheetPr>
  <dimension ref="A1:AA72"/>
  <sheetViews>
    <sheetView showZeros="0" zoomScaleNormal="100" zoomScaleSheetLayoutView="100" workbookViewId="0">
      <selection activeCell="D3" sqref="D3:S3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943</v>
      </c>
      <c r="B1" s="445"/>
      <c r="C1" s="445"/>
      <c r="D1" s="719" t="s">
        <v>45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22" t="str">
        <f>集計表!AC1</f>
        <v>2020/1</v>
      </c>
      <c r="Z1" s="731"/>
      <c r="AA1" s="732"/>
    </row>
    <row r="2" spans="1:27" ht="18.75" customHeight="1">
      <c r="A2" s="424" t="s">
        <v>56</v>
      </c>
      <c r="B2" s="446"/>
      <c r="C2" s="425"/>
      <c r="D2" s="455">
        <v>2020</v>
      </c>
      <c r="E2" s="455"/>
      <c r="F2" s="661">
        <f>集計表!F2</f>
        <v>43859</v>
      </c>
      <c r="G2" s="661"/>
      <c r="H2" s="2" t="s">
        <v>1815</v>
      </c>
      <c r="I2" s="2" t="s">
        <v>13</v>
      </c>
      <c r="J2" s="662">
        <f>集計表!L2</f>
        <v>43861</v>
      </c>
      <c r="K2" s="733"/>
      <c r="L2" s="733"/>
      <c r="M2" s="733"/>
      <c r="N2" s="3" t="s">
        <v>57</v>
      </c>
      <c r="O2" s="4" t="s">
        <v>14</v>
      </c>
      <c r="P2" s="668">
        <f>集計表!R2</f>
        <v>43862</v>
      </c>
      <c r="Q2" s="668"/>
      <c r="R2" s="5" t="s">
        <v>18</v>
      </c>
      <c r="S2" s="6" t="s">
        <v>19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集計表!N134</f>
        <v>0</v>
      </c>
      <c r="V3" s="657"/>
      <c r="W3" s="657"/>
      <c r="X3" s="657"/>
      <c r="Y3" s="657"/>
      <c r="Z3" s="657"/>
      <c r="AA3" s="8" t="s">
        <v>60</v>
      </c>
    </row>
    <row r="4" spans="1:27" ht="18.75" customHeight="1">
      <c r="A4" s="7" t="s">
        <v>2369</v>
      </c>
      <c r="U4" s="628" t="s">
        <v>6</v>
      </c>
      <c r="V4" s="628"/>
      <c r="W4" s="22" t="s">
        <v>21</v>
      </c>
      <c r="X4" s="734">
        <f>T50</f>
        <v>0</v>
      </c>
      <c r="Y4" s="628"/>
      <c r="Z4" s="628"/>
      <c r="AA4" s="7" t="s">
        <v>22</v>
      </c>
    </row>
    <row r="5" spans="1:27" ht="12.75" customHeight="1">
      <c r="A5" s="23"/>
      <c r="B5" s="655" t="s">
        <v>23</v>
      </c>
      <c r="C5" s="653"/>
      <c r="D5" s="653"/>
      <c r="E5" s="124" t="s">
        <v>7</v>
      </c>
      <c r="F5" s="125" t="s">
        <v>8</v>
      </c>
      <c r="G5" s="653" t="s">
        <v>24</v>
      </c>
      <c r="H5" s="653"/>
      <c r="I5" s="653"/>
      <c r="J5" s="653"/>
      <c r="K5" s="653"/>
      <c r="L5" s="653"/>
      <c r="M5" s="654"/>
      <c r="O5" s="23"/>
      <c r="P5" s="655" t="s">
        <v>23</v>
      </c>
      <c r="Q5" s="653"/>
      <c r="R5" s="653"/>
      <c r="S5" s="124" t="s">
        <v>7</v>
      </c>
      <c r="T5" s="125" t="s">
        <v>8</v>
      </c>
      <c r="U5" s="653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679" t="s">
        <v>1117</v>
      </c>
      <c r="B6" s="786" t="s">
        <v>953</v>
      </c>
      <c r="C6" s="787"/>
      <c r="D6" s="788"/>
      <c r="E6" s="112">
        <v>640</v>
      </c>
      <c r="F6" s="111"/>
      <c r="G6" s="808" t="s">
        <v>945</v>
      </c>
      <c r="H6" s="809"/>
      <c r="I6" s="809"/>
      <c r="J6" s="809"/>
      <c r="K6" s="809"/>
      <c r="L6" s="809"/>
      <c r="M6" s="810"/>
      <c r="O6" s="679" t="s">
        <v>1123</v>
      </c>
      <c r="P6" s="59" t="s">
        <v>1050</v>
      </c>
      <c r="Q6" s="60"/>
      <c r="R6" s="61"/>
      <c r="S6" s="112">
        <v>500</v>
      </c>
      <c r="T6" s="111"/>
      <c r="U6" s="765" t="s">
        <v>1037</v>
      </c>
      <c r="V6" s="766"/>
      <c r="W6" s="766"/>
      <c r="X6" s="766"/>
      <c r="Y6" s="766"/>
      <c r="Z6" s="766"/>
      <c r="AA6" s="767"/>
    </row>
    <row r="7" spans="1:27" ht="12.75" customHeight="1">
      <c r="A7" s="680"/>
      <c r="B7" s="636" t="s">
        <v>954</v>
      </c>
      <c r="C7" s="637"/>
      <c r="D7" s="638"/>
      <c r="E7" s="111">
        <v>500</v>
      </c>
      <c r="F7" s="111"/>
      <c r="G7" s="802" t="s">
        <v>946</v>
      </c>
      <c r="H7" s="803"/>
      <c r="I7" s="803"/>
      <c r="J7" s="803"/>
      <c r="K7" s="803"/>
      <c r="L7" s="803"/>
      <c r="M7" s="804"/>
      <c r="O7" s="680"/>
      <c r="P7" s="62" t="s">
        <v>1051</v>
      </c>
      <c r="Q7" s="63"/>
      <c r="R7" s="64"/>
      <c r="S7" s="111">
        <v>380</v>
      </c>
      <c r="T7" s="111"/>
      <c r="U7" s="740" t="s">
        <v>1038</v>
      </c>
      <c r="V7" s="741"/>
      <c r="W7" s="741"/>
      <c r="X7" s="741"/>
      <c r="Y7" s="741"/>
      <c r="Z7" s="741"/>
      <c r="AA7" s="742"/>
    </row>
    <row r="8" spans="1:27" ht="12.75" customHeight="1">
      <c r="A8" s="680"/>
      <c r="B8" s="636" t="s">
        <v>955</v>
      </c>
      <c r="C8" s="637"/>
      <c r="D8" s="638"/>
      <c r="E8" s="111">
        <v>980</v>
      </c>
      <c r="F8" s="111"/>
      <c r="G8" s="802" t="s">
        <v>947</v>
      </c>
      <c r="H8" s="803"/>
      <c r="I8" s="803"/>
      <c r="J8" s="803"/>
      <c r="K8" s="803"/>
      <c r="L8" s="803"/>
      <c r="M8" s="804"/>
      <c r="O8" s="680"/>
      <c r="P8" s="62" t="s">
        <v>1052</v>
      </c>
      <c r="Q8" s="63"/>
      <c r="R8" s="64"/>
      <c r="S8" s="111">
        <v>390</v>
      </c>
      <c r="T8" s="111"/>
      <c r="U8" s="740" t="s">
        <v>1039</v>
      </c>
      <c r="V8" s="741"/>
      <c r="W8" s="741"/>
      <c r="X8" s="741"/>
      <c r="Y8" s="741"/>
      <c r="Z8" s="741"/>
      <c r="AA8" s="742"/>
    </row>
    <row r="9" spans="1:27" ht="12.75" customHeight="1">
      <c r="A9" s="680"/>
      <c r="B9" s="636" t="s">
        <v>956</v>
      </c>
      <c r="C9" s="637"/>
      <c r="D9" s="638"/>
      <c r="E9" s="111">
        <v>700</v>
      </c>
      <c r="F9" s="111"/>
      <c r="G9" s="802" t="s">
        <v>948</v>
      </c>
      <c r="H9" s="803"/>
      <c r="I9" s="803"/>
      <c r="J9" s="803"/>
      <c r="K9" s="803"/>
      <c r="L9" s="803"/>
      <c r="M9" s="804"/>
      <c r="O9" s="680"/>
      <c r="P9" s="62" t="s">
        <v>1053</v>
      </c>
      <c r="Q9" s="63"/>
      <c r="R9" s="64"/>
      <c r="S9" s="111">
        <v>800</v>
      </c>
      <c r="T9" s="111"/>
      <c r="U9" s="740" t="s">
        <v>1040</v>
      </c>
      <c r="V9" s="741"/>
      <c r="W9" s="741"/>
      <c r="X9" s="741"/>
      <c r="Y9" s="741"/>
      <c r="Z9" s="741"/>
      <c r="AA9" s="742"/>
    </row>
    <row r="10" spans="1:27" ht="12.75" customHeight="1">
      <c r="A10" s="680"/>
      <c r="B10" s="636" t="s">
        <v>957</v>
      </c>
      <c r="C10" s="637"/>
      <c r="D10" s="638"/>
      <c r="E10" s="111">
        <v>580</v>
      </c>
      <c r="F10" s="111"/>
      <c r="G10" s="802" t="s">
        <v>949</v>
      </c>
      <c r="H10" s="803"/>
      <c r="I10" s="803"/>
      <c r="J10" s="803"/>
      <c r="K10" s="803"/>
      <c r="L10" s="803"/>
      <c r="M10" s="804"/>
      <c r="O10" s="680"/>
      <c r="P10" s="62" t="s">
        <v>1054</v>
      </c>
      <c r="Q10" s="63"/>
      <c r="R10" s="64"/>
      <c r="S10" s="111">
        <v>490</v>
      </c>
      <c r="T10" s="111"/>
      <c r="U10" s="740" t="s">
        <v>1041</v>
      </c>
      <c r="V10" s="741"/>
      <c r="W10" s="741"/>
      <c r="X10" s="741"/>
      <c r="Y10" s="741"/>
      <c r="Z10" s="741"/>
      <c r="AA10" s="742"/>
    </row>
    <row r="11" spans="1:27" ht="12.75" customHeight="1">
      <c r="A11" s="680"/>
      <c r="B11" s="636" t="s">
        <v>958</v>
      </c>
      <c r="C11" s="637"/>
      <c r="D11" s="638"/>
      <c r="E11" s="111">
        <v>970</v>
      </c>
      <c r="F11" s="111"/>
      <c r="G11" s="802" t="s">
        <v>950</v>
      </c>
      <c r="H11" s="803"/>
      <c r="I11" s="803"/>
      <c r="J11" s="803"/>
      <c r="K11" s="803"/>
      <c r="L11" s="803"/>
      <c r="M11" s="804"/>
      <c r="O11" s="680"/>
      <c r="P11" s="62" t="s">
        <v>1055</v>
      </c>
      <c r="Q11" s="63"/>
      <c r="R11" s="64"/>
      <c r="S11" s="111">
        <v>510</v>
      </c>
      <c r="T11" s="111"/>
      <c r="U11" s="740" t="s">
        <v>1042</v>
      </c>
      <c r="V11" s="741"/>
      <c r="W11" s="741"/>
      <c r="X11" s="741"/>
      <c r="Y11" s="741"/>
      <c r="Z11" s="741"/>
      <c r="AA11" s="742"/>
    </row>
    <row r="12" spans="1:27" ht="12.75" customHeight="1">
      <c r="A12" s="680"/>
      <c r="B12" s="636" t="s">
        <v>959</v>
      </c>
      <c r="C12" s="637"/>
      <c r="D12" s="638"/>
      <c r="E12" s="111">
        <v>760</v>
      </c>
      <c r="F12" s="111"/>
      <c r="G12" s="802" t="s">
        <v>951</v>
      </c>
      <c r="H12" s="803"/>
      <c r="I12" s="803"/>
      <c r="J12" s="803"/>
      <c r="K12" s="803"/>
      <c r="L12" s="803"/>
      <c r="M12" s="804"/>
      <c r="O12" s="680"/>
      <c r="P12" s="62" t="s">
        <v>1056</v>
      </c>
      <c r="Q12" s="63"/>
      <c r="R12" s="64"/>
      <c r="S12" s="111">
        <v>580</v>
      </c>
      <c r="T12" s="111"/>
      <c r="U12" s="740" t="s">
        <v>1043</v>
      </c>
      <c r="V12" s="741"/>
      <c r="W12" s="741"/>
      <c r="X12" s="741"/>
      <c r="Y12" s="741"/>
      <c r="Z12" s="741"/>
      <c r="AA12" s="742"/>
    </row>
    <row r="13" spans="1:27" ht="12.75" customHeight="1">
      <c r="A13" s="680"/>
      <c r="B13" s="633" t="s">
        <v>960</v>
      </c>
      <c r="C13" s="634"/>
      <c r="D13" s="635"/>
      <c r="E13" s="111">
        <v>840</v>
      </c>
      <c r="F13" s="111"/>
      <c r="G13" s="805" t="s">
        <v>952</v>
      </c>
      <c r="H13" s="806"/>
      <c r="I13" s="806"/>
      <c r="J13" s="806"/>
      <c r="K13" s="806"/>
      <c r="L13" s="806"/>
      <c r="M13" s="807"/>
      <c r="O13" s="680"/>
      <c r="P13" s="62" t="s">
        <v>1057</v>
      </c>
      <c r="Q13" s="63"/>
      <c r="R13" s="64"/>
      <c r="S13" s="111">
        <v>410</v>
      </c>
      <c r="T13" s="111"/>
      <c r="U13" s="740" t="s">
        <v>1044</v>
      </c>
      <c r="V13" s="741"/>
      <c r="W13" s="741"/>
      <c r="X13" s="741"/>
      <c r="Y13" s="741"/>
      <c r="Z13" s="741"/>
      <c r="AA13" s="742"/>
    </row>
    <row r="14" spans="1:27" ht="12.75" customHeight="1">
      <c r="A14" s="681"/>
      <c r="B14" s="800" t="s">
        <v>9</v>
      </c>
      <c r="C14" s="800"/>
      <c r="D14" s="801"/>
      <c r="E14" s="116">
        <f>SUM(E6:E13)</f>
        <v>5970</v>
      </c>
      <c r="F14" s="116">
        <f>SUM(F6:F13)</f>
        <v>0</v>
      </c>
      <c r="G14" s="642"/>
      <c r="H14" s="643"/>
      <c r="I14" s="643"/>
      <c r="J14" s="643"/>
      <c r="K14" s="643"/>
      <c r="L14" s="643"/>
      <c r="M14" s="644"/>
      <c r="O14" s="680"/>
      <c r="P14" s="62" t="s">
        <v>1058</v>
      </c>
      <c r="Q14" s="63"/>
      <c r="R14" s="64"/>
      <c r="S14" s="111">
        <v>550</v>
      </c>
      <c r="T14" s="111"/>
      <c r="U14" s="740" t="s">
        <v>1045</v>
      </c>
      <c r="V14" s="741"/>
      <c r="W14" s="741"/>
      <c r="X14" s="741"/>
      <c r="Y14" s="741"/>
      <c r="Z14" s="741"/>
      <c r="AA14" s="742"/>
    </row>
    <row r="15" spans="1:27" ht="12.75" customHeight="1">
      <c r="A15" s="679" t="s">
        <v>1118</v>
      </c>
      <c r="B15" s="786" t="s">
        <v>970</v>
      </c>
      <c r="C15" s="787"/>
      <c r="D15" s="788"/>
      <c r="E15" s="112">
        <v>460</v>
      </c>
      <c r="F15" s="111"/>
      <c r="G15" s="795" t="s">
        <v>961</v>
      </c>
      <c r="H15" s="796"/>
      <c r="I15" s="796"/>
      <c r="J15" s="796"/>
      <c r="K15" s="796"/>
      <c r="L15" s="796"/>
      <c r="M15" s="797"/>
      <c r="O15" s="680"/>
      <c r="P15" s="62" t="s">
        <v>1059</v>
      </c>
      <c r="Q15" s="63"/>
      <c r="R15" s="64"/>
      <c r="S15" s="111">
        <v>380</v>
      </c>
      <c r="T15" s="111"/>
      <c r="U15" s="740" t="s">
        <v>1046</v>
      </c>
      <c r="V15" s="741"/>
      <c r="W15" s="741"/>
      <c r="X15" s="741"/>
      <c r="Y15" s="741"/>
      <c r="Z15" s="741"/>
      <c r="AA15" s="742"/>
    </row>
    <row r="16" spans="1:27" ht="12.75" customHeight="1">
      <c r="A16" s="680"/>
      <c r="B16" s="636" t="s">
        <v>971</v>
      </c>
      <c r="C16" s="637"/>
      <c r="D16" s="638"/>
      <c r="E16" s="111">
        <v>370</v>
      </c>
      <c r="F16" s="111"/>
      <c r="G16" s="740" t="s">
        <v>962</v>
      </c>
      <c r="H16" s="741"/>
      <c r="I16" s="741"/>
      <c r="J16" s="741"/>
      <c r="K16" s="741"/>
      <c r="L16" s="741"/>
      <c r="M16" s="742"/>
      <c r="O16" s="680"/>
      <c r="P16" s="62" t="s">
        <v>1060</v>
      </c>
      <c r="Q16" s="63"/>
      <c r="R16" s="64"/>
      <c r="S16" s="111">
        <v>850</v>
      </c>
      <c r="T16" s="111"/>
      <c r="U16" s="740" t="s">
        <v>1047</v>
      </c>
      <c r="V16" s="741"/>
      <c r="W16" s="741"/>
      <c r="X16" s="741"/>
      <c r="Y16" s="741"/>
      <c r="Z16" s="741"/>
      <c r="AA16" s="742"/>
    </row>
    <row r="17" spans="1:27" ht="12.75" customHeight="1">
      <c r="A17" s="680"/>
      <c r="B17" s="636" t="s">
        <v>972</v>
      </c>
      <c r="C17" s="637"/>
      <c r="D17" s="638"/>
      <c r="E17" s="111">
        <v>780</v>
      </c>
      <c r="F17" s="111"/>
      <c r="G17" s="740" t="s">
        <v>963</v>
      </c>
      <c r="H17" s="741"/>
      <c r="I17" s="741"/>
      <c r="J17" s="741"/>
      <c r="K17" s="741"/>
      <c r="L17" s="741"/>
      <c r="M17" s="742"/>
      <c r="O17" s="680"/>
      <c r="P17" s="62" t="s">
        <v>1061</v>
      </c>
      <c r="Q17" s="63"/>
      <c r="R17" s="64"/>
      <c r="S17" s="111">
        <v>540</v>
      </c>
      <c r="T17" s="111"/>
      <c r="U17" s="740" t="s">
        <v>1048</v>
      </c>
      <c r="V17" s="741"/>
      <c r="W17" s="741"/>
      <c r="X17" s="741"/>
      <c r="Y17" s="741"/>
      <c r="Z17" s="741"/>
      <c r="AA17" s="742"/>
    </row>
    <row r="18" spans="1:27" ht="12.75" customHeight="1">
      <c r="A18" s="680"/>
      <c r="B18" s="636" t="s">
        <v>973</v>
      </c>
      <c r="C18" s="637"/>
      <c r="D18" s="638"/>
      <c r="E18" s="111">
        <v>490</v>
      </c>
      <c r="F18" s="111"/>
      <c r="G18" s="740" t="s">
        <v>964</v>
      </c>
      <c r="H18" s="741"/>
      <c r="I18" s="741"/>
      <c r="J18" s="741"/>
      <c r="K18" s="741"/>
      <c r="L18" s="741"/>
      <c r="M18" s="742"/>
      <c r="O18" s="680"/>
      <c r="P18" s="62" t="s">
        <v>1062</v>
      </c>
      <c r="Q18" s="63"/>
      <c r="R18" s="64"/>
      <c r="S18" s="111">
        <v>610</v>
      </c>
      <c r="T18" s="111"/>
      <c r="U18" s="737" t="s">
        <v>1049</v>
      </c>
      <c r="V18" s="738"/>
      <c r="W18" s="738"/>
      <c r="X18" s="738"/>
      <c r="Y18" s="738"/>
      <c r="Z18" s="738"/>
      <c r="AA18" s="739"/>
    </row>
    <row r="19" spans="1:27" ht="12.75" customHeight="1">
      <c r="A19" s="680"/>
      <c r="B19" s="636" t="s">
        <v>974</v>
      </c>
      <c r="C19" s="637"/>
      <c r="D19" s="638"/>
      <c r="E19" s="111">
        <v>510</v>
      </c>
      <c r="F19" s="111"/>
      <c r="G19" s="740" t="s">
        <v>965</v>
      </c>
      <c r="H19" s="741"/>
      <c r="I19" s="741"/>
      <c r="J19" s="741"/>
      <c r="K19" s="741"/>
      <c r="L19" s="741"/>
      <c r="M19" s="742"/>
      <c r="O19" s="681"/>
      <c r="P19" s="800" t="s">
        <v>9</v>
      </c>
      <c r="Q19" s="800"/>
      <c r="R19" s="801"/>
      <c r="S19" s="116">
        <f>SUM(S6:S18)</f>
        <v>6990</v>
      </c>
      <c r="T19" s="116">
        <f>SUM(T6:T18)</f>
        <v>0</v>
      </c>
      <c r="U19" s="642"/>
      <c r="V19" s="643"/>
      <c r="W19" s="643"/>
      <c r="X19" s="643"/>
      <c r="Y19" s="643"/>
      <c r="Z19" s="643"/>
      <c r="AA19" s="644"/>
    </row>
    <row r="20" spans="1:27" ht="12.75" customHeight="1">
      <c r="A20" s="680"/>
      <c r="B20" s="636" t="s">
        <v>975</v>
      </c>
      <c r="C20" s="637"/>
      <c r="D20" s="638"/>
      <c r="E20" s="111">
        <v>800</v>
      </c>
      <c r="F20" s="111"/>
      <c r="G20" s="740" t="s">
        <v>966</v>
      </c>
      <c r="H20" s="741"/>
      <c r="I20" s="741"/>
      <c r="J20" s="741"/>
      <c r="K20" s="741"/>
      <c r="L20" s="741"/>
      <c r="M20" s="742"/>
      <c r="O20" s="679" t="s">
        <v>1124</v>
      </c>
      <c r="P20" s="59" t="s">
        <v>1079</v>
      </c>
      <c r="Q20" s="60"/>
      <c r="R20" s="61"/>
      <c r="S20" s="112">
        <v>600</v>
      </c>
      <c r="T20" s="111"/>
      <c r="U20" s="765" t="s">
        <v>1063</v>
      </c>
      <c r="V20" s="766"/>
      <c r="W20" s="766"/>
      <c r="X20" s="766"/>
      <c r="Y20" s="766"/>
      <c r="Z20" s="766"/>
      <c r="AA20" s="767"/>
    </row>
    <row r="21" spans="1:27" ht="12.75" customHeight="1">
      <c r="A21" s="680"/>
      <c r="B21" s="636" t="s">
        <v>976</v>
      </c>
      <c r="C21" s="637"/>
      <c r="D21" s="638"/>
      <c r="E21" s="111">
        <v>250</v>
      </c>
      <c r="F21" s="111"/>
      <c r="G21" s="740" t="s">
        <v>967</v>
      </c>
      <c r="H21" s="741"/>
      <c r="I21" s="741"/>
      <c r="J21" s="741"/>
      <c r="K21" s="741"/>
      <c r="L21" s="741"/>
      <c r="M21" s="742"/>
      <c r="O21" s="680"/>
      <c r="P21" s="68" t="s">
        <v>1080</v>
      </c>
      <c r="Q21" s="69"/>
      <c r="R21" s="70"/>
      <c r="S21" s="111">
        <v>600</v>
      </c>
      <c r="T21" s="111"/>
      <c r="U21" s="740" t="s">
        <v>1064</v>
      </c>
      <c r="V21" s="741"/>
      <c r="W21" s="741"/>
      <c r="X21" s="741"/>
      <c r="Y21" s="741"/>
      <c r="Z21" s="741"/>
      <c r="AA21" s="742"/>
    </row>
    <row r="22" spans="1:27" ht="12.75" customHeight="1">
      <c r="A22" s="680"/>
      <c r="B22" s="636" t="s">
        <v>977</v>
      </c>
      <c r="C22" s="637"/>
      <c r="D22" s="638"/>
      <c r="E22" s="111">
        <v>420</v>
      </c>
      <c r="F22" s="111"/>
      <c r="G22" s="740" t="s">
        <v>968</v>
      </c>
      <c r="H22" s="741"/>
      <c r="I22" s="741"/>
      <c r="J22" s="741"/>
      <c r="K22" s="741"/>
      <c r="L22" s="741"/>
      <c r="M22" s="742"/>
      <c r="O22" s="680"/>
      <c r="P22" s="68" t="s">
        <v>1081</v>
      </c>
      <c r="Q22" s="69"/>
      <c r="R22" s="70"/>
      <c r="S22" s="111">
        <v>540</v>
      </c>
      <c r="T22" s="111"/>
      <c r="U22" s="740" t="s">
        <v>1065</v>
      </c>
      <c r="V22" s="741"/>
      <c r="W22" s="741"/>
      <c r="X22" s="741"/>
      <c r="Y22" s="741"/>
      <c r="Z22" s="741"/>
      <c r="AA22" s="742"/>
    </row>
    <row r="23" spans="1:27" ht="12.75" customHeight="1">
      <c r="A23" s="680"/>
      <c r="B23" s="633" t="s">
        <v>978</v>
      </c>
      <c r="C23" s="634"/>
      <c r="D23" s="635"/>
      <c r="E23" s="111">
        <v>360</v>
      </c>
      <c r="F23" s="111"/>
      <c r="G23" s="737" t="s">
        <v>969</v>
      </c>
      <c r="H23" s="738"/>
      <c r="I23" s="738"/>
      <c r="J23" s="738"/>
      <c r="K23" s="738"/>
      <c r="L23" s="738"/>
      <c r="M23" s="739"/>
      <c r="O23" s="680"/>
      <c r="P23" s="68" t="s">
        <v>1082</v>
      </c>
      <c r="Q23" s="69"/>
      <c r="R23" s="70"/>
      <c r="S23" s="111">
        <v>350</v>
      </c>
      <c r="T23" s="111"/>
      <c r="U23" s="740" t="s">
        <v>1066</v>
      </c>
      <c r="V23" s="741"/>
      <c r="W23" s="741"/>
      <c r="X23" s="741"/>
      <c r="Y23" s="741"/>
      <c r="Z23" s="741"/>
      <c r="AA23" s="742"/>
    </row>
    <row r="24" spans="1:27" ht="12.75" customHeight="1">
      <c r="A24" s="681"/>
      <c r="B24" s="651" t="s">
        <v>10</v>
      </c>
      <c r="C24" s="478"/>
      <c r="D24" s="705"/>
      <c r="E24" s="116">
        <f>SUM(E15:E23)</f>
        <v>4440</v>
      </c>
      <c r="F24" s="116">
        <f>SUM(F15:F23)</f>
        <v>0</v>
      </c>
      <c r="G24" s="627"/>
      <c r="H24" s="628"/>
      <c r="I24" s="628"/>
      <c r="J24" s="628"/>
      <c r="K24" s="628"/>
      <c r="L24" s="628"/>
      <c r="M24" s="629"/>
      <c r="O24" s="680"/>
      <c r="P24" s="68" t="s">
        <v>1083</v>
      </c>
      <c r="Q24" s="69"/>
      <c r="R24" s="70"/>
      <c r="S24" s="111">
        <v>650</v>
      </c>
      <c r="T24" s="111"/>
      <c r="U24" s="740" t="s">
        <v>1067</v>
      </c>
      <c r="V24" s="741"/>
      <c r="W24" s="741"/>
      <c r="X24" s="741"/>
      <c r="Y24" s="741"/>
      <c r="Z24" s="741"/>
      <c r="AA24" s="742"/>
    </row>
    <row r="25" spans="1:27" ht="12.75" customHeight="1">
      <c r="A25" s="679" t="s">
        <v>1119</v>
      </c>
      <c r="B25" s="786" t="s">
        <v>986</v>
      </c>
      <c r="C25" s="787"/>
      <c r="D25" s="788"/>
      <c r="E25" s="112">
        <v>400</v>
      </c>
      <c r="F25" s="111"/>
      <c r="G25" s="789" t="s">
        <v>979</v>
      </c>
      <c r="H25" s="790"/>
      <c r="I25" s="790"/>
      <c r="J25" s="790"/>
      <c r="K25" s="790"/>
      <c r="L25" s="790"/>
      <c r="M25" s="791"/>
      <c r="O25" s="680"/>
      <c r="P25" s="68" t="s">
        <v>1084</v>
      </c>
      <c r="Q25" s="69"/>
      <c r="R25" s="70"/>
      <c r="S25" s="111">
        <v>470</v>
      </c>
      <c r="T25" s="111"/>
      <c r="U25" s="740" t="s">
        <v>1068</v>
      </c>
      <c r="V25" s="741"/>
      <c r="W25" s="741"/>
      <c r="X25" s="741"/>
      <c r="Y25" s="741"/>
      <c r="Z25" s="741"/>
      <c r="AA25" s="742"/>
    </row>
    <row r="26" spans="1:27" ht="12.75" customHeight="1">
      <c r="A26" s="680"/>
      <c r="B26" s="636" t="s">
        <v>987</v>
      </c>
      <c r="C26" s="637"/>
      <c r="D26" s="638"/>
      <c r="E26" s="111">
        <v>560</v>
      </c>
      <c r="F26" s="111"/>
      <c r="G26" s="792" t="s">
        <v>980</v>
      </c>
      <c r="H26" s="793"/>
      <c r="I26" s="793"/>
      <c r="J26" s="793"/>
      <c r="K26" s="793"/>
      <c r="L26" s="793"/>
      <c r="M26" s="794"/>
      <c r="O26" s="680"/>
      <c r="P26" s="68" t="s">
        <v>1085</v>
      </c>
      <c r="Q26" s="69"/>
      <c r="R26" s="70"/>
      <c r="S26" s="111">
        <v>320</v>
      </c>
      <c r="T26" s="111"/>
      <c r="U26" s="740" t="s">
        <v>1069</v>
      </c>
      <c r="V26" s="741"/>
      <c r="W26" s="741"/>
      <c r="X26" s="741"/>
      <c r="Y26" s="741"/>
      <c r="Z26" s="741"/>
      <c r="AA26" s="742"/>
    </row>
    <row r="27" spans="1:27" ht="12.75" customHeight="1">
      <c r="A27" s="680"/>
      <c r="B27" s="636" t="s">
        <v>988</v>
      </c>
      <c r="C27" s="637"/>
      <c r="D27" s="638"/>
      <c r="E27" s="111">
        <v>400</v>
      </c>
      <c r="F27" s="111"/>
      <c r="G27" s="792" t="s">
        <v>981</v>
      </c>
      <c r="H27" s="793"/>
      <c r="I27" s="793"/>
      <c r="J27" s="793"/>
      <c r="K27" s="793"/>
      <c r="L27" s="793"/>
      <c r="M27" s="794"/>
      <c r="O27" s="680"/>
      <c r="P27" s="68" t="s">
        <v>1086</v>
      </c>
      <c r="Q27" s="69"/>
      <c r="R27" s="70"/>
      <c r="S27" s="111">
        <v>430</v>
      </c>
      <c r="T27" s="111"/>
      <c r="U27" s="740" t="s">
        <v>1070</v>
      </c>
      <c r="V27" s="741"/>
      <c r="W27" s="741"/>
      <c r="X27" s="741"/>
      <c r="Y27" s="741"/>
      <c r="Z27" s="741"/>
      <c r="AA27" s="742"/>
    </row>
    <row r="28" spans="1:27" ht="12.75" customHeight="1">
      <c r="A28" s="680"/>
      <c r="B28" s="636" t="s">
        <v>989</v>
      </c>
      <c r="C28" s="637"/>
      <c r="D28" s="638"/>
      <c r="E28" s="111">
        <v>530</v>
      </c>
      <c r="F28" s="111"/>
      <c r="G28" s="792" t="s">
        <v>982</v>
      </c>
      <c r="H28" s="793"/>
      <c r="I28" s="793"/>
      <c r="J28" s="793"/>
      <c r="K28" s="793"/>
      <c r="L28" s="793"/>
      <c r="M28" s="794"/>
      <c r="O28" s="680"/>
      <c r="P28" s="68" t="s">
        <v>1087</v>
      </c>
      <c r="Q28" s="69"/>
      <c r="R28" s="70"/>
      <c r="S28" s="111">
        <v>750</v>
      </c>
      <c r="T28" s="111"/>
      <c r="U28" s="740" t="s">
        <v>1071</v>
      </c>
      <c r="V28" s="741"/>
      <c r="W28" s="741"/>
      <c r="X28" s="741"/>
      <c r="Y28" s="741"/>
      <c r="Z28" s="741"/>
      <c r="AA28" s="742"/>
    </row>
    <row r="29" spans="1:27" ht="12.75" customHeight="1">
      <c r="A29" s="680"/>
      <c r="B29" s="636" t="s">
        <v>990</v>
      </c>
      <c r="C29" s="637"/>
      <c r="D29" s="638"/>
      <c r="E29" s="111">
        <v>390</v>
      </c>
      <c r="F29" s="111"/>
      <c r="G29" s="792" t="s">
        <v>983</v>
      </c>
      <c r="H29" s="793"/>
      <c r="I29" s="793"/>
      <c r="J29" s="793"/>
      <c r="K29" s="793"/>
      <c r="L29" s="793"/>
      <c r="M29" s="794"/>
      <c r="O29" s="680"/>
      <c r="P29" s="68" t="s">
        <v>1088</v>
      </c>
      <c r="Q29" s="69"/>
      <c r="R29" s="70"/>
      <c r="S29" s="111">
        <v>670</v>
      </c>
      <c r="T29" s="111"/>
      <c r="U29" s="740" t="s">
        <v>1072</v>
      </c>
      <c r="V29" s="741"/>
      <c r="W29" s="741"/>
      <c r="X29" s="741"/>
      <c r="Y29" s="741"/>
      <c r="Z29" s="741"/>
      <c r="AA29" s="742"/>
    </row>
    <row r="30" spans="1:27" ht="12.75" customHeight="1">
      <c r="A30" s="680"/>
      <c r="B30" s="636" t="s">
        <v>991</v>
      </c>
      <c r="C30" s="637"/>
      <c r="D30" s="638"/>
      <c r="E30" s="111">
        <v>320</v>
      </c>
      <c r="F30" s="111"/>
      <c r="G30" s="792" t="s">
        <v>984</v>
      </c>
      <c r="H30" s="793"/>
      <c r="I30" s="793"/>
      <c r="J30" s="793"/>
      <c r="K30" s="793"/>
      <c r="L30" s="793"/>
      <c r="M30" s="794"/>
      <c r="O30" s="680"/>
      <c r="P30" s="68" t="s">
        <v>1089</v>
      </c>
      <c r="Q30" s="69"/>
      <c r="R30" s="70"/>
      <c r="S30" s="111">
        <v>860</v>
      </c>
      <c r="T30" s="111"/>
      <c r="U30" s="740" t="s">
        <v>1073</v>
      </c>
      <c r="V30" s="741"/>
      <c r="W30" s="741"/>
      <c r="X30" s="741"/>
      <c r="Y30" s="741"/>
      <c r="Z30" s="741"/>
      <c r="AA30" s="742"/>
    </row>
    <row r="31" spans="1:27" ht="12.75" customHeight="1">
      <c r="A31" s="680"/>
      <c r="B31" s="633" t="s">
        <v>992</v>
      </c>
      <c r="C31" s="634"/>
      <c r="D31" s="635"/>
      <c r="E31" s="111">
        <v>540</v>
      </c>
      <c r="F31" s="111"/>
      <c r="G31" s="780" t="s">
        <v>985</v>
      </c>
      <c r="H31" s="781"/>
      <c r="I31" s="781"/>
      <c r="J31" s="781"/>
      <c r="K31" s="781"/>
      <c r="L31" s="781"/>
      <c r="M31" s="782"/>
      <c r="O31" s="680"/>
      <c r="P31" s="68" t="s">
        <v>1090</v>
      </c>
      <c r="Q31" s="69"/>
      <c r="R31" s="70"/>
      <c r="S31" s="111">
        <v>650</v>
      </c>
      <c r="T31" s="111"/>
      <c r="U31" s="740" t="s">
        <v>1074</v>
      </c>
      <c r="V31" s="741"/>
      <c r="W31" s="741"/>
      <c r="X31" s="741"/>
      <c r="Y31" s="741"/>
      <c r="Z31" s="741"/>
      <c r="AA31" s="742"/>
    </row>
    <row r="32" spans="1:27" ht="12.75" customHeight="1">
      <c r="A32" s="681"/>
      <c r="B32" s="651" t="s">
        <v>10</v>
      </c>
      <c r="C32" s="478"/>
      <c r="D32" s="479"/>
      <c r="E32" s="116">
        <f>SUM(E25:E31)</f>
        <v>3140</v>
      </c>
      <c r="F32" s="116">
        <f>SUM(F25:F31)</f>
        <v>0</v>
      </c>
      <c r="G32" s="627"/>
      <c r="H32" s="628"/>
      <c r="I32" s="628"/>
      <c r="J32" s="628"/>
      <c r="K32" s="628"/>
      <c r="L32" s="628"/>
      <c r="M32" s="629"/>
      <c r="O32" s="680"/>
      <c r="P32" s="68" t="s">
        <v>1091</v>
      </c>
      <c r="Q32" s="69"/>
      <c r="R32" s="70"/>
      <c r="S32" s="111">
        <v>330</v>
      </c>
      <c r="T32" s="111"/>
      <c r="U32" s="740" t="s">
        <v>1075</v>
      </c>
      <c r="V32" s="741"/>
      <c r="W32" s="741"/>
      <c r="X32" s="741"/>
      <c r="Y32" s="741"/>
      <c r="Z32" s="741"/>
      <c r="AA32" s="742"/>
    </row>
    <row r="33" spans="1:27" ht="12.75" customHeight="1">
      <c r="A33" s="679" t="s">
        <v>1120</v>
      </c>
      <c r="B33" s="786" t="s">
        <v>1001</v>
      </c>
      <c r="C33" s="787"/>
      <c r="D33" s="788"/>
      <c r="E33" s="112">
        <v>360</v>
      </c>
      <c r="F33" s="111"/>
      <c r="G33" s="795" t="s">
        <v>993</v>
      </c>
      <c r="H33" s="796"/>
      <c r="I33" s="796"/>
      <c r="J33" s="796"/>
      <c r="K33" s="796"/>
      <c r="L33" s="796"/>
      <c r="M33" s="797"/>
      <c r="O33" s="680"/>
      <c r="P33" s="62" t="s">
        <v>1092</v>
      </c>
      <c r="Q33" s="63"/>
      <c r="R33" s="64"/>
      <c r="S33" s="111">
        <v>550</v>
      </c>
      <c r="T33" s="111"/>
      <c r="U33" s="740" t="s">
        <v>1076</v>
      </c>
      <c r="V33" s="741"/>
      <c r="W33" s="741"/>
      <c r="X33" s="741"/>
      <c r="Y33" s="741"/>
      <c r="Z33" s="741"/>
      <c r="AA33" s="742"/>
    </row>
    <row r="34" spans="1:27" ht="12.75" customHeight="1">
      <c r="A34" s="680"/>
      <c r="B34" s="636" t="s">
        <v>1002</v>
      </c>
      <c r="C34" s="637"/>
      <c r="D34" s="638"/>
      <c r="E34" s="111">
        <v>690</v>
      </c>
      <c r="F34" s="111"/>
      <c r="G34" s="740" t="s">
        <v>994</v>
      </c>
      <c r="H34" s="741"/>
      <c r="I34" s="741"/>
      <c r="J34" s="741"/>
      <c r="K34" s="741"/>
      <c r="L34" s="741"/>
      <c r="M34" s="742"/>
      <c r="O34" s="680"/>
      <c r="P34" s="62" t="s">
        <v>1093</v>
      </c>
      <c r="Q34" s="63"/>
      <c r="R34" s="64"/>
      <c r="S34" s="111">
        <v>550</v>
      </c>
      <c r="T34" s="111"/>
      <c r="U34" s="740" t="s">
        <v>1077</v>
      </c>
      <c r="V34" s="741"/>
      <c r="W34" s="741"/>
      <c r="X34" s="741"/>
      <c r="Y34" s="741"/>
      <c r="Z34" s="741"/>
      <c r="AA34" s="742"/>
    </row>
    <row r="35" spans="1:27" ht="12.75" customHeight="1">
      <c r="A35" s="680"/>
      <c r="B35" s="636" t="s">
        <v>1003</v>
      </c>
      <c r="C35" s="637"/>
      <c r="D35" s="638"/>
      <c r="E35" s="111">
        <v>440</v>
      </c>
      <c r="F35" s="111"/>
      <c r="G35" s="740" t="s">
        <v>995</v>
      </c>
      <c r="H35" s="741"/>
      <c r="I35" s="741"/>
      <c r="J35" s="741"/>
      <c r="K35" s="741"/>
      <c r="L35" s="741"/>
      <c r="M35" s="742"/>
      <c r="O35" s="680"/>
      <c r="P35" s="65" t="s">
        <v>1094</v>
      </c>
      <c r="Q35" s="66"/>
      <c r="R35" s="67"/>
      <c r="S35" s="111">
        <v>500</v>
      </c>
      <c r="T35" s="111"/>
      <c r="U35" s="737" t="s">
        <v>1078</v>
      </c>
      <c r="V35" s="738"/>
      <c r="W35" s="738"/>
      <c r="X35" s="738"/>
      <c r="Y35" s="738"/>
      <c r="Z35" s="738"/>
      <c r="AA35" s="739"/>
    </row>
    <row r="36" spans="1:27" ht="12.75" customHeight="1">
      <c r="A36" s="680"/>
      <c r="B36" s="636" t="s">
        <v>1004</v>
      </c>
      <c r="C36" s="637"/>
      <c r="D36" s="638"/>
      <c r="E36" s="111">
        <v>290</v>
      </c>
      <c r="F36" s="111"/>
      <c r="G36" s="740" t="s">
        <v>996</v>
      </c>
      <c r="H36" s="741"/>
      <c r="I36" s="741"/>
      <c r="J36" s="741"/>
      <c r="K36" s="741"/>
      <c r="L36" s="741"/>
      <c r="M36" s="742"/>
      <c r="O36" s="681"/>
      <c r="P36" s="651" t="s">
        <v>10</v>
      </c>
      <c r="Q36" s="478"/>
      <c r="R36" s="479"/>
      <c r="S36" s="116">
        <f>SUM(S20:S35)</f>
        <v>8820</v>
      </c>
      <c r="T36" s="116">
        <f>SUM(T20:T35)</f>
        <v>0</v>
      </c>
      <c r="U36" s="627"/>
      <c r="V36" s="628"/>
      <c r="W36" s="628"/>
      <c r="X36" s="628"/>
      <c r="Y36" s="628"/>
      <c r="Z36" s="628"/>
      <c r="AA36" s="629"/>
    </row>
    <row r="37" spans="1:27" ht="12.75" customHeight="1">
      <c r="A37" s="680"/>
      <c r="B37" s="636" t="s">
        <v>1005</v>
      </c>
      <c r="C37" s="637"/>
      <c r="D37" s="638"/>
      <c r="E37" s="111">
        <v>690</v>
      </c>
      <c r="F37" s="111"/>
      <c r="G37" s="740" t="s">
        <v>997</v>
      </c>
      <c r="H37" s="741"/>
      <c r="I37" s="741"/>
      <c r="J37" s="741"/>
      <c r="K37" s="741"/>
      <c r="L37" s="741"/>
      <c r="M37" s="742"/>
      <c r="O37" s="679" t="s">
        <v>1125</v>
      </c>
      <c r="P37" s="786" t="s">
        <v>1101</v>
      </c>
      <c r="Q37" s="787"/>
      <c r="R37" s="788"/>
      <c r="S37" s="112">
        <v>520</v>
      </c>
      <c r="T37" s="111"/>
      <c r="U37" s="795" t="s">
        <v>1095</v>
      </c>
      <c r="V37" s="796"/>
      <c r="W37" s="796"/>
      <c r="X37" s="796"/>
      <c r="Y37" s="796"/>
      <c r="Z37" s="796"/>
      <c r="AA37" s="797"/>
    </row>
    <row r="38" spans="1:27" ht="12.75" customHeight="1">
      <c r="A38" s="680"/>
      <c r="B38" s="636" t="s">
        <v>1006</v>
      </c>
      <c r="C38" s="637"/>
      <c r="D38" s="638"/>
      <c r="E38" s="111">
        <v>430</v>
      </c>
      <c r="F38" s="111"/>
      <c r="G38" s="740" t="s">
        <v>998</v>
      </c>
      <c r="H38" s="741"/>
      <c r="I38" s="741"/>
      <c r="J38" s="741"/>
      <c r="K38" s="741"/>
      <c r="L38" s="741"/>
      <c r="M38" s="742"/>
      <c r="O38" s="680"/>
      <c r="P38" s="636" t="s">
        <v>1102</v>
      </c>
      <c r="Q38" s="637"/>
      <c r="R38" s="638"/>
      <c r="S38" s="111">
        <v>330</v>
      </c>
      <c r="T38" s="111"/>
      <c r="U38" s="740" t="s">
        <v>1096</v>
      </c>
      <c r="V38" s="741"/>
      <c r="W38" s="741"/>
      <c r="X38" s="741"/>
      <c r="Y38" s="741"/>
      <c r="Z38" s="741"/>
      <c r="AA38" s="742"/>
    </row>
    <row r="39" spans="1:27" ht="12.75" customHeight="1">
      <c r="A39" s="680"/>
      <c r="B39" s="636" t="s">
        <v>1007</v>
      </c>
      <c r="C39" s="637"/>
      <c r="D39" s="638"/>
      <c r="E39" s="111">
        <v>330</v>
      </c>
      <c r="F39" s="111"/>
      <c r="G39" s="740" t="s">
        <v>999</v>
      </c>
      <c r="H39" s="741"/>
      <c r="I39" s="741"/>
      <c r="J39" s="741"/>
      <c r="K39" s="741"/>
      <c r="L39" s="741"/>
      <c r="M39" s="742"/>
      <c r="O39" s="680"/>
      <c r="P39" s="636" t="s">
        <v>1103</v>
      </c>
      <c r="Q39" s="637"/>
      <c r="R39" s="638"/>
      <c r="S39" s="111">
        <v>1050</v>
      </c>
      <c r="T39" s="111"/>
      <c r="U39" s="740" t="s">
        <v>1097</v>
      </c>
      <c r="V39" s="741"/>
      <c r="W39" s="741"/>
      <c r="X39" s="741"/>
      <c r="Y39" s="741"/>
      <c r="Z39" s="741"/>
      <c r="AA39" s="742"/>
    </row>
    <row r="40" spans="1:27" ht="12.75" customHeight="1">
      <c r="A40" s="680"/>
      <c r="B40" s="633" t="s">
        <v>1008</v>
      </c>
      <c r="C40" s="634"/>
      <c r="D40" s="635"/>
      <c r="E40" s="111">
        <v>410</v>
      </c>
      <c r="F40" s="111"/>
      <c r="G40" s="737" t="s">
        <v>1000</v>
      </c>
      <c r="H40" s="738"/>
      <c r="I40" s="738"/>
      <c r="J40" s="738"/>
      <c r="K40" s="738"/>
      <c r="L40" s="738"/>
      <c r="M40" s="739"/>
      <c r="O40" s="680"/>
      <c r="P40" s="636" t="s">
        <v>1104</v>
      </c>
      <c r="Q40" s="637"/>
      <c r="R40" s="638"/>
      <c r="S40" s="111">
        <v>460</v>
      </c>
      <c r="T40" s="111"/>
      <c r="U40" s="740" t="s">
        <v>1098</v>
      </c>
      <c r="V40" s="741"/>
      <c r="W40" s="741"/>
      <c r="X40" s="741"/>
      <c r="Y40" s="741"/>
      <c r="Z40" s="741"/>
      <c r="AA40" s="742"/>
    </row>
    <row r="41" spans="1:27" ht="12.75" customHeight="1">
      <c r="A41" s="681"/>
      <c r="B41" s="651" t="s">
        <v>10</v>
      </c>
      <c r="C41" s="478"/>
      <c r="D41" s="705"/>
      <c r="E41" s="116">
        <f>SUM(E33:E40)</f>
        <v>3640</v>
      </c>
      <c r="F41" s="116">
        <f>SUM(F33:F40)</f>
        <v>0</v>
      </c>
      <c r="G41" s="627"/>
      <c r="H41" s="628"/>
      <c r="I41" s="628"/>
      <c r="J41" s="628"/>
      <c r="K41" s="628"/>
      <c r="L41" s="628"/>
      <c r="M41" s="629"/>
      <c r="O41" s="680"/>
      <c r="P41" s="636" t="s">
        <v>1105</v>
      </c>
      <c r="Q41" s="637"/>
      <c r="R41" s="638"/>
      <c r="S41" s="111">
        <v>300</v>
      </c>
      <c r="T41" s="111"/>
      <c r="U41" s="740" t="s">
        <v>1099</v>
      </c>
      <c r="V41" s="741"/>
      <c r="W41" s="741"/>
      <c r="X41" s="741"/>
      <c r="Y41" s="741"/>
      <c r="Z41" s="741"/>
      <c r="AA41" s="742"/>
    </row>
    <row r="42" spans="1:27" ht="12.75" customHeight="1">
      <c r="A42" s="682" t="s">
        <v>1121</v>
      </c>
      <c r="B42" s="786" t="s">
        <v>1015</v>
      </c>
      <c r="C42" s="787"/>
      <c r="D42" s="788"/>
      <c r="E42" s="112">
        <v>720</v>
      </c>
      <c r="F42" s="111"/>
      <c r="G42" s="795" t="s">
        <v>1009</v>
      </c>
      <c r="H42" s="796"/>
      <c r="I42" s="796"/>
      <c r="J42" s="796"/>
      <c r="K42" s="796"/>
      <c r="L42" s="796"/>
      <c r="M42" s="797"/>
      <c r="O42" s="680"/>
      <c r="P42" s="633" t="s">
        <v>1106</v>
      </c>
      <c r="Q42" s="634"/>
      <c r="R42" s="635"/>
      <c r="S42" s="111">
        <v>350</v>
      </c>
      <c r="T42" s="111"/>
      <c r="U42" s="737" t="s">
        <v>1100</v>
      </c>
      <c r="V42" s="738"/>
      <c r="W42" s="738"/>
      <c r="X42" s="738"/>
      <c r="Y42" s="738"/>
      <c r="Z42" s="738"/>
      <c r="AA42" s="739"/>
    </row>
    <row r="43" spans="1:27" ht="12.75" customHeight="1">
      <c r="A43" s="683"/>
      <c r="B43" s="636" t="s">
        <v>1016</v>
      </c>
      <c r="C43" s="637"/>
      <c r="D43" s="638"/>
      <c r="E43" s="111">
        <v>520</v>
      </c>
      <c r="F43" s="111"/>
      <c r="G43" s="740" t="s">
        <v>1010</v>
      </c>
      <c r="H43" s="741"/>
      <c r="I43" s="741"/>
      <c r="J43" s="741"/>
      <c r="K43" s="741"/>
      <c r="L43" s="741"/>
      <c r="M43" s="742"/>
      <c r="O43" s="681"/>
      <c r="P43" s="651" t="s">
        <v>10</v>
      </c>
      <c r="Q43" s="478"/>
      <c r="R43" s="479"/>
      <c r="S43" s="116">
        <f>SUM(S37:S42)</f>
        <v>3010</v>
      </c>
      <c r="T43" s="116">
        <f>SUM(T37:T42)</f>
        <v>0</v>
      </c>
      <c r="U43" s="627"/>
      <c r="V43" s="628"/>
      <c r="W43" s="628"/>
      <c r="X43" s="628"/>
      <c r="Y43" s="628"/>
      <c r="Z43" s="628"/>
      <c r="AA43" s="629"/>
    </row>
    <row r="44" spans="1:27" ht="12.75" customHeight="1">
      <c r="A44" s="683"/>
      <c r="B44" s="636" t="s">
        <v>1017</v>
      </c>
      <c r="C44" s="637"/>
      <c r="D44" s="638"/>
      <c r="E44" s="111">
        <v>380</v>
      </c>
      <c r="F44" s="111"/>
      <c r="G44" s="740" t="s">
        <v>1011</v>
      </c>
      <c r="H44" s="741"/>
      <c r="I44" s="741"/>
      <c r="J44" s="741"/>
      <c r="K44" s="741"/>
      <c r="L44" s="741"/>
      <c r="M44" s="742"/>
      <c r="O44" s="679" t="s">
        <v>1126</v>
      </c>
      <c r="P44" s="786" t="s">
        <v>1111</v>
      </c>
      <c r="Q44" s="787"/>
      <c r="R44" s="788"/>
      <c r="S44" s="112">
        <v>450</v>
      </c>
      <c r="T44" s="111"/>
      <c r="U44" s="795" t="s">
        <v>1107</v>
      </c>
      <c r="V44" s="796"/>
      <c r="W44" s="796"/>
      <c r="X44" s="796"/>
      <c r="Y44" s="796"/>
      <c r="Z44" s="796"/>
      <c r="AA44" s="797"/>
    </row>
    <row r="45" spans="1:27" ht="12.75" customHeight="1">
      <c r="A45" s="683"/>
      <c r="B45" s="636" t="s">
        <v>1018</v>
      </c>
      <c r="C45" s="637"/>
      <c r="D45" s="638"/>
      <c r="E45" s="111">
        <v>220</v>
      </c>
      <c r="F45" s="111"/>
      <c r="G45" s="740" t="s">
        <v>1012</v>
      </c>
      <c r="H45" s="741"/>
      <c r="I45" s="741"/>
      <c r="J45" s="741"/>
      <c r="K45" s="741"/>
      <c r="L45" s="741"/>
      <c r="M45" s="742"/>
      <c r="O45" s="680"/>
      <c r="P45" s="636" t="s">
        <v>1112</v>
      </c>
      <c r="Q45" s="637"/>
      <c r="R45" s="638"/>
      <c r="S45" s="111">
        <v>760</v>
      </c>
      <c r="T45" s="111"/>
      <c r="U45" s="740" t="s">
        <v>1108</v>
      </c>
      <c r="V45" s="741"/>
      <c r="W45" s="741"/>
      <c r="X45" s="741"/>
      <c r="Y45" s="741"/>
      <c r="Z45" s="741"/>
      <c r="AA45" s="742"/>
    </row>
    <row r="46" spans="1:27" ht="12.75" customHeight="1">
      <c r="A46" s="683"/>
      <c r="B46" s="636" t="s">
        <v>1019</v>
      </c>
      <c r="C46" s="637"/>
      <c r="D46" s="638"/>
      <c r="E46" s="111">
        <v>700</v>
      </c>
      <c r="F46" s="111"/>
      <c r="G46" s="740" t="s">
        <v>1013</v>
      </c>
      <c r="H46" s="741"/>
      <c r="I46" s="741"/>
      <c r="J46" s="741"/>
      <c r="K46" s="741"/>
      <c r="L46" s="741"/>
      <c r="M46" s="742"/>
      <c r="O46" s="680"/>
      <c r="P46" s="636" t="s">
        <v>1113</v>
      </c>
      <c r="Q46" s="637"/>
      <c r="R46" s="638"/>
      <c r="S46" s="111">
        <v>1000</v>
      </c>
      <c r="T46" s="111"/>
      <c r="U46" s="740" t="s">
        <v>1109</v>
      </c>
      <c r="V46" s="741"/>
      <c r="W46" s="741"/>
      <c r="X46" s="741"/>
      <c r="Y46" s="741"/>
      <c r="Z46" s="741"/>
      <c r="AA46" s="742"/>
    </row>
    <row r="47" spans="1:27" ht="12.75" customHeight="1">
      <c r="A47" s="683"/>
      <c r="B47" s="633" t="s">
        <v>1020</v>
      </c>
      <c r="C47" s="634"/>
      <c r="D47" s="635"/>
      <c r="E47" s="111">
        <v>640</v>
      </c>
      <c r="F47" s="111"/>
      <c r="G47" s="737" t="s">
        <v>1014</v>
      </c>
      <c r="H47" s="738"/>
      <c r="I47" s="738"/>
      <c r="J47" s="738"/>
      <c r="K47" s="738"/>
      <c r="L47" s="738"/>
      <c r="M47" s="739"/>
      <c r="O47" s="680"/>
      <c r="P47" s="633" t="s">
        <v>1114</v>
      </c>
      <c r="Q47" s="634"/>
      <c r="R47" s="635"/>
      <c r="S47" s="111">
        <v>770</v>
      </c>
      <c r="T47" s="111"/>
      <c r="U47" s="737" t="s">
        <v>1110</v>
      </c>
      <c r="V47" s="738"/>
      <c r="W47" s="738"/>
      <c r="X47" s="738"/>
      <c r="Y47" s="738"/>
      <c r="Z47" s="738"/>
      <c r="AA47" s="739"/>
    </row>
    <row r="48" spans="1:27" ht="12.75" customHeight="1">
      <c r="A48" s="684"/>
      <c r="B48" s="651" t="s">
        <v>10</v>
      </c>
      <c r="C48" s="478"/>
      <c r="D48" s="705"/>
      <c r="E48" s="116">
        <f>SUM(E42:E47)</f>
        <v>3180</v>
      </c>
      <c r="F48" s="116">
        <f>SUM(F42:F47)</f>
        <v>0</v>
      </c>
      <c r="G48" s="675"/>
      <c r="H48" s="676"/>
      <c r="I48" s="676"/>
      <c r="J48" s="676"/>
      <c r="K48" s="676"/>
      <c r="L48" s="676"/>
      <c r="M48" s="677"/>
      <c r="O48" s="681"/>
      <c r="P48" s="651" t="s">
        <v>10</v>
      </c>
      <c r="Q48" s="478"/>
      <c r="R48" s="479"/>
      <c r="S48" s="116">
        <f>SUM(S44:S47)</f>
        <v>2980</v>
      </c>
      <c r="T48" s="116">
        <f>SUM(T44:T47)</f>
        <v>0</v>
      </c>
      <c r="U48" s="627"/>
      <c r="V48" s="628"/>
      <c r="W48" s="628"/>
      <c r="X48" s="628"/>
      <c r="Y48" s="628"/>
      <c r="Z48" s="628"/>
      <c r="AA48" s="629"/>
    </row>
    <row r="49" spans="1:27" ht="12.75" customHeight="1">
      <c r="A49" s="679" t="s">
        <v>1122</v>
      </c>
      <c r="B49" s="786" t="s">
        <v>1029</v>
      </c>
      <c r="C49" s="787"/>
      <c r="D49" s="788"/>
      <c r="E49" s="112">
        <v>610</v>
      </c>
      <c r="F49" s="111"/>
      <c r="G49" s="795" t="s">
        <v>1021</v>
      </c>
      <c r="H49" s="796"/>
      <c r="I49" s="796"/>
      <c r="J49" s="796"/>
      <c r="K49" s="796"/>
      <c r="L49" s="796"/>
      <c r="M49" s="797"/>
      <c r="O49" s="44"/>
      <c r="P49" s="44"/>
      <c r="Q49" s="44"/>
      <c r="R49" s="44"/>
      <c r="S49" s="44"/>
      <c r="T49" s="54"/>
      <c r="U49" s="44"/>
      <c r="V49" s="44"/>
      <c r="W49" s="44"/>
      <c r="X49" s="44"/>
      <c r="Y49" s="44"/>
      <c r="Z49" s="44"/>
      <c r="AA49" s="44"/>
    </row>
    <row r="50" spans="1:27" ht="12.75" customHeight="1">
      <c r="A50" s="680"/>
      <c r="B50" s="636" t="s">
        <v>1030</v>
      </c>
      <c r="C50" s="637"/>
      <c r="D50" s="638"/>
      <c r="E50" s="111">
        <v>800</v>
      </c>
      <c r="F50" s="111"/>
      <c r="G50" s="740" t="s">
        <v>1022</v>
      </c>
      <c r="H50" s="741"/>
      <c r="I50" s="741"/>
      <c r="J50" s="741"/>
      <c r="K50" s="741"/>
      <c r="L50" s="741"/>
      <c r="M50" s="742"/>
      <c r="O50" s="712" t="s">
        <v>944</v>
      </c>
      <c r="P50" s="713"/>
      <c r="Q50" s="713"/>
      <c r="R50" s="714"/>
      <c r="S50" s="126">
        <f>SUM(S48,S43,S36,S19,E14,E24,E32,E41,E48,E57)</f>
        <v>46040</v>
      </c>
      <c r="T50" s="126">
        <f>SUM(T48,T43,T36,T19,F14,F24,F32,F41,F48,F57)</f>
        <v>0</v>
      </c>
      <c r="U50" s="28"/>
      <c r="V50" s="28"/>
      <c r="W50" s="28"/>
      <c r="X50" s="28"/>
      <c r="Y50" s="28"/>
      <c r="Z50" s="28"/>
      <c r="AA50" s="28"/>
    </row>
    <row r="51" spans="1:27" ht="12.75" customHeight="1">
      <c r="A51" s="680"/>
      <c r="B51" s="636" t="s">
        <v>1031</v>
      </c>
      <c r="C51" s="637"/>
      <c r="D51" s="638"/>
      <c r="E51" s="111">
        <v>600</v>
      </c>
      <c r="F51" s="111"/>
      <c r="G51" s="740" t="s">
        <v>1023</v>
      </c>
      <c r="H51" s="741"/>
      <c r="I51" s="741"/>
      <c r="J51" s="741"/>
      <c r="K51" s="741"/>
      <c r="L51" s="741"/>
      <c r="M51" s="742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2.75" customHeight="1">
      <c r="A52" s="680"/>
      <c r="B52" s="636" t="s">
        <v>1032</v>
      </c>
      <c r="C52" s="637"/>
      <c r="D52" s="638"/>
      <c r="E52" s="111">
        <v>440</v>
      </c>
      <c r="F52" s="111"/>
      <c r="G52" s="740" t="s">
        <v>1024</v>
      </c>
      <c r="H52" s="741"/>
      <c r="I52" s="741"/>
      <c r="J52" s="741"/>
      <c r="K52" s="741"/>
      <c r="L52" s="741"/>
      <c r="M52" s="742"/>
      <c r="O52" s="46"/>
      <c r="P52" s="9"/>
      <c r="Q52" s="9"/>
      <c r="R52" s="9"/>
      <c r="S52" s="52"/>
      <c r="T52" s="28"/>
      <c r="U52" s="48"/>
      <c r="V52" s="48"/>
      <c r="W52" s="48"/>
      <c r="X52" s="48"/>
      <c r="Y52" s="48"/>
      <c r="Z52" s="48"/>
      <c r="AA52" s="48"/>
    </row>
    <row r="53" spans="1:27" ht="12.75" customHeight="1">
      <c r="A53" s="680"/>
      <c r="B53" s="636" t="s">
        <v>1033</v>
      </c>
      <c r="C53" s="637"/>
      <c r="D53" s="638"/>
      <c r="E53" s="111">
        <v>390</v>
      </c>
      <c r="F53" s="111"/>
      <c r="G53" s="740" t="s">
        <v>1025</v>
      </c>
      <c r="H53" s="741"/>
      <c r="I53" s="741"/>
      <c r="J53" s="741"/>
      <c r="K53" s="741"/>
      <c r="L53" s="741"/>
      <c r="M53" s="742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2.75" customHeight="1">
      <c r="A54" s="680"/>
      <c r="B54" s="636" t="s">
        <v>1034</v>
      </c>
      <c r="C54" s="637"/>
      <c r="D54" s="638"/>
      <c r="E54" s="111">
        <v>290</v>
      </c>
      <c r="F54" s="111"/>
      <c r="G54" s="740" t="s">
        <v>1026</v>
      </c>
      <c r="H54" s="741"/>
      <c r="I54" s="741"/>
      <c r="J54" s="741"/>
      <c r="K54" s="741"/>
      <c r="L54" s="741"/>
      <c r="M54" s="742"/>
    </row>
    <row r="55" spans="1:27" ht="12.75" customHeight="1">
      <c r="A55" s="680"/>
      <c r="B55" s="636" t="s">
        <v>1035</v>
      </c>
      <c r="C55" s="637"/>
      <c r="D55" s="638"/>
      <c r="E55" s="111">
        <v>460</v>
      </c>
      <c r="F55" s="111"/>
      <c r="G55" s="740" t="s">
        <v>1027</v>
      </c>
      <c r="H55" s="741"/>
      <c r="I55" s="741"/>
      <c r="J55" s="741"/>
      <c r="K55" s="741"/>
      <c r="L55" s="741"/>
      <c r="M55" s="742"/>
    </row>
    <row r="56" spans="1:27" ht="12.75" customHeight="1">
      <c r="A56" s="680"/>
      <c r="B56" s="633" t="s">
        <v>1036</v>
      </c>
      <c r="C56" s="634"/>
      <c r="D56" s="635"/>
      <c r="E56" s="111">
        <v>280</v>
      </c>
      <c r="F56" s="111"/>
      <c r="G56" s="737" t="s">
        <v>1028</v>
      </c>
      <c r="H56" s="738"/>
      <c r="I56" s="738"/>
      <c r="J56" s="738"/>
      <c r="K56" s="738"/>
      <c r="L56" s="738"/>
      <c r="M56" s="739"/>
    </row>
    <row r="57" spans="1:27" s="13" customFormat="1" ht="12.75" customHeight="1">
      <c r="A57" s="681"/>
      <c r="B57" s="651" t="s">
        <v>10</v>
      </c>
      <c r="C57" s="478"/>
      <c r="D57" s="705"/>
      <c r="E57" s="116">
        <f>SUM(E49:E56)</f>
        <v>3870</v>
      </c>
      <c r="F57" s="116">
        <f>SUM(F49:F56)</f>
        <v>0</v>
      </c>
      <c r="G57" s="627"/>
      <c r="H57" s="628"/>
      <c r="I57" s="628"/>
      <c r="J57" s="628"/>
      <c r="K57" s="628"/>
      <c r="L57" s="628"/>
      <c r="M57" s="629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A58" s="49"/>
      <c r="B58" s="51"/>
      <c r="C58" s="51"/>
      <c r="D58" s="51"/>
      <c r="E58" s="50"/>
      <c r="F58" s="53"/>
      <c r="G58" s="43"/>
      <c r="H58" s="43"/>
      <c r="I58" s="43"/>
      <c r="J58" s="43"/>
      <c r="K58" s="43"/>
      <c r="L58" s="43"/>
      <c r="M58" s="43"/>
      <c r="N58" s="19"/>
    </row>
    <row r="59" spans="1:27" ht="12.75" customHeight="1">
      <c r="A59" s="49"/>
      <c r="B59" s="51"/>
      <c r="C59" s="51"/>
      <c r="D59" s="51"/>
      <c r="E59" s="47"/>
      <c r="F59" s="72"/>
      <c r="G59" s="28"/>
      <c r="H59" s="28"/>
      <c r="I59" s="28"/>
      <c r="J59" s="28"/>
      <c r="K59" s="28"/>
      <c r="L59" s="28"/>
      <c r="M59" s="28"/>
      <c r="N59" s="19"/>
    </row>
    <row r="60" spans="1:27" ht="12.75" customHeight="1">
      <c r="A60" s="49"/>
      <c r="B60" s="51"/>
      <c r="C60" s="51"/>
      <c r="D60" s="51"/>
      <c r="E60" s="47"/>
      <c r="F60" s="72"/>
      <c r="G60" s="28"/>
      <c r="H60" s="28"/>
      <c r="I60" s="28"/>
      <c r="J60" s="28"/>
      <c r="K60" s="28"/>
      <c r="L60" s="28"/>
      <c r="M60" s="28"/>
      <c r="N60" s="19"/>
    </row>
    <row r="61" spans="1:27" ht="12.75" customHeight="1">
      <c r="A61" s="49"/>
      <c r="B61" s="51"/>
      <c r="C61" s="51"/>
      <c r="D61" s="51"/>
      <c r="E61" s="47"/>
      <c r="F61" s="72"/>
      <c r="G61" s="28"/>
      <c r="H61" s="28"/>
      <c r="I61" s="28"/>
      <c r="J61" s="28"/>
      <c r="K61" s="28"/>
      <c r="L61" s="28"/>
      <c r="M61" s="28"/>
      <c r="N61" s="19"/>
    </row>
    <row r="62" spans="1:27" ht="12.75" customHeight="1">
      <c r="A62" s="49"/>
      <c r="B62" s="51"/>
      <c r="C62" s="51"/>
      <c r="D62" s="51"/>
      <c r="E62" s="47"/>
      <c r="F62" s="72"/>
      <c r="G62" s="28"/>
      <c r="H62" s="28"/>
      <c r="I62" s="28"/>
      <c r="J62" s="28"/>
      <c r="K62" s="28"/>
      <c r="L62" s="28"/>
      <c r="M62" s="28"/>
      <c r="N62" s="19"/>
    </row>
    <row r="63" spans="1:27" ht="12.75" customHeight="1">
      <c r="A63" s="49"/>
      <c r="B63" s="51"/>
      <c r="C63" s="51"/>
      <c r="D63" s="51"/>
      <c r="E63" s="47"/>
      <c r="F63" s="72"/>
      <c r="G63" s="28"/>
      <c r="H63" s="28"/>
      <c r="I63" s="28"/>
      <c r="J63" s="28"/>
      <c r="K63" s="28"/>
      <c r="L63" s="28"/>
      <c r="M63" s="28"/>
      <c r="N63" s="19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  <c r="N64" s="21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</row>
    <row r="66" spans="1:27" ht="12.75" customHeight="1">
      <c r="A66" s="678" t="s">
        <v>28</v>
      </c>
      <c r="B66" s="678"/>
      <c r="C66" s="678"/>
      <c r="D66" s="678"/>
      <c r="E66" s="678"/>
      <c r="F66" s="678"/>
      <c r="G66" s="678"/>
      <c r="H66" s="678"/>
      <c r="I66" s="678"/>
      <c r="J66" s="678"/>
      <c r="K66" s="678"/>
      <c r="L66" s="678"/>
      <c r="M66" s="678"/>
      <c r="N66" s="678"/>
      <c r="O66" s="678"/>
      <c r="P66" s="678"/>
      <c r="Q66" s="678"/>
      <c r="R66" s="678"/>
      <c r="S66" s="678"/>
      <c r="T66" s="678"/>
      <c r="U66" s="678"/>
      <c r="V66" s="678"/>
      <c r="W66" s="678"/>
      <c r="X66" s="678"/>
      <c r="Y66" s="678"/>
      <c r="Z66" s="678"/>
      <c r="AA66" s="678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27" ht="12.75" customHeight="1"/>
    <row r="69" spans="1:27" ht="12.75" customHeight="1"/>
    <row r="70" spans="1:27" ht="15" customHeight="1"/>
    <row r="72" spans="1:27" ht="12"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</sheetData>
  <mergeCells count="191">
    <mergeCell ref="G57:M57"/>
    <mergeCell ref="U46:AA46"/>
    <mergeCell ref="U47:AA47"/>
    <mergeCell ref="P48:R48"/>
    <mergeCell ref="B6:D6"/>
    <mergeCell ref="B8:D8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57:D57"/>
    <mergeCell ref="B12:D12"/>
    <mergeCell ref="G16:M16"/>
    <mergeCell ref="G18:M18"/>
    <mergeCell ref="B16:D16"/>
    <mergeCell ref="B18:D18"/>
    <mergeCell ref="B7:D7"/>
    <mergeCell ref="B11:D11"/>
    <mergeCell ref="G11:M11"/>
    <mergeCell ref="B5:D5"/>
    <mergeCell ref="G5:M5"/>
    <mergeCell ref="P5:R5"/>
    <mergeCell ref="G7:M7"/>
    <mergeCell ref="A3:C3"/>
    <mergeCell ref="D3:S3"/>
    <mergeCell ref="U3:Z3"/>
    <mergeCell ref="U4:V4"/>
    <mergeCell ref="X4:Z4"/>
    <mergeCell ref="U5:AA5"/>
    <mergeCell ref="G6:M6"/>
    <mergeCell ref="P19:R19"/>
    <mergeCell ref="B17:D17"/>
    <mergeCell ref="G17:M17"/>
    <mergeCell ref="B22:D22"/>
    <mergeCell ref="G24:M24"/>
    <mergeCell ref="U18:AA18"/>
    <mergeCell ref="U17:AA17"/>
    <mergeCell ref="G12:M12"/>
    <mergeCell ref="O6:O19"/>
    <mergeCell ref="G10:M10"/>
    <mergeCell ref="G8:M8"/>
    <mergeCell ref="B9:D9"/>
    <mergeCell ref="G9:M9"/>
    <mergeCell ref="B10:D10"/>
    <mergeCell ref="B13:D13"/>
    <mergeCell ref="G13:M13"/>
    <mergeCell ref="B14:D14"/>
    <mergeCell ref="G14:M14"/>
    <mergeCell ref="G15:M15"/>
    <mergeCell ref="U14:AA14"/>
    <mergeCell ref="U13:AA13"/>
    <mergeCell ref="U12:AA12"/>
    <mergeCell ref="U11:AA11"/>
    <mergeCell ref="U10:AA10"/>
    <mergeCell ref="G29:M29"/>
    <mergeCell ref="G21:M21"/>
    <mergeCell ref="G31:M31"/>
    <mergeCell ref="G23:M23"/>
    <mergeCell ref="B15:D15"/>
    <mergeCell ref="B21:D21"/>
    <mergeCell ref="B19:D19"/>
    <mergeCell ref="B20:D20"/>
    <mergeCell ref="G28:M28"/>
    <mergeCell ref="B31:D31"/>
    <mergeCell ref="B25:D25"/>
    <mergeCell ref="G25:M25"/>
    <mergeCell ref="G20:M20"/>
    <mergeCell ref="G22:M22"/>
    <mergeCell ref="G19:M19"/>
    <mergeCell ref="P36:R36"/>
    <mergeCell ref="B33:D33"/>
    <mergeCell ref="B34:D34"/>
    <mergeCell ref="B35:D35"/>
    <mergeCell ref="B36:D36"/>
    <mergeCell ref="B43:D43"/>
    <mergeCell ref="G32:M32"/>
    <mergeCell ref="O20:O36"/>
    <mergeCell ref="B32:D32"/>
    <mergeCell ref="B41:D41"/>
    <mergeCell ref="B42:D42"/>
    <mergeCell ref="B38:D38"/>
    <mergeCell ref="B39:D39"/>
    <mergeCell ref="B37:D37"/>
    <mergeCell ref="G30:M30"/>
    <mergeCell ref="B30:D30"/>
    <mergeCell ref="B23:D23"/>
    <mergeCell ref="B26:D26"/>
    <mergeCell ref="B28:D28"/>
    <mergeCell ref="B29:D29"/>
    <mergeCell ref="B24:D24"/>
    <mergeCell ref="B27:D27"/>
    <mergeCell ref="G26:M26"/>
    <mergeCell ref="G27:M27"/>
    <mergeCell ref="B49:D49"/>
    <mergeCell ref="B50:D50"/>
    <mergeCell ref="B54:D54"/>
    <mergeCell ref="B55:D55"/>
    <mergeCell ref="B56:D56"/>
    <mergeCell ref="B44:D44"/>
    <mergeCell ref="B51:D51"/>
    <mergeCell ref="B52:D52"/>
    <mergeCell ref="B53:D53"/>
    <mergeCell ref="B48:D48"/>
    <mergeCell ref="B45:D45"/>
    <mergeCell ref="B46:D46"/>
    <mergeCell ref="B47:D47"/>
    <mergeCell ref="B40:D40"/>
    <mergeCell ref="G33:M33"/>
    <mergeCell ref="G34:M34"/>
    <mergeCell ref="G35:M35"/>
    <mergeCell ref="G36:M36"/>
    <mergeCell ref="G37:M37"/>
    <mergeCell ref="G38:M38"/>
    <mergeCell ref="G39:M39"/>
    <mergeCell ref="G40:M40"/>
    <mergeCell ref="O50:R50"/>
    <mergeCell ref="P45:R45"/>
    <mergeCell ref="G41:M41"/>
    <mergeCell ref="P44:R44"/>
    <mergeCell ref="O37:O43"/>
    <mergeCell ref="P43:R43"/>
    <mergeCell ref="G55:M55"/>
    <mergeCell ref="G56:M56"/>
    <mergeCell ref="G51:M51"/>
    <mergeCell ref="G52:M52"/>
    <mergeCell ref="G54:M54"/>
    <mergeCell ref="G53:M53"/>
    <mergeCell ref="G48:M48"/>
    <mergeCell ref="G46:M46"/>
    <mergeCell ref="G47:M47"/>
    <mergeCell ref="G45:M45"/>
    <mergeCell ref="G49:M49"/>
    <mergeCell ref="G50:M50"/>
    <mergeCell ref="G44:M44"/>
    <mergeCell ref="O44:O48"/>
    <mergeCell ref="P47:R47"/>
    <mergeCell ref="P46:R46"/>
    <mergeCell ref="G42:M42"/>
    <mergeCell ref="G43:M43"/>
    <mergeCell ref="U48:AA48"/>
    <mergeCell ref="U44:AA44"/>
    <mergeCell ref="U45:AA45"/>
    <mergeCell ref="U36:AA36"/>
    <mergeCell ref="U43:AA43"/>
    <mergeCell ref="U37:AA37"/>
    <mergeCell ref="U38:AA38"/>
    <mergeCell ref="A66:AA66"/>
    <mergeCell ref="A6:A14"/>
    <mergeCell ref="A15:A24"/>
    <mergeCell ref="A25:A32"/>
    <mergeCell ref="A33:A41"/>
    <mergeCell ref="A42:A48"/>
    <mergeCell ref="A49:A57"/>
    <mergeCell ref="U39:AA39"/>
    <mergeCell ref="U40:AA40"/>
    <mergeCell ref="U41:AA41"/>
    <mergeCell ref="U42:AA42"/>
    <mergeCell ref="P37:R37"/>
    <mergeCell ref="P38:R38"/>
    <mergeCell ref="P39:R39"/>
    <mergeCell ref="P40:R40"/>
    <mergeCell ref="P41:R41"/>
    <mergeCell ref="P42:R42"/>
    <mergeCell ref="U9:AA9"/>
    <mergeCell ref="U8:AA8"/>
    <mergeCell ref="U7:AA7"/>
    <mergeCell ref="U6:AA6"/>
    <mergeCell ref="U15:AA15"/>
    <mergeCell ref="U27:AA27"/>
    <mergeCell ref="U26:AA26"/>
    <mergeCell ref="U25:AA25"/>
    <mergeCell ref="U24:AA24"/>
    <mergeCell ref="U23:AA23"/>
    <mergeCell ref="U22:AA22"/>
    <mergeCell ref="U21:AA21"/>
    <mergeCell ref="U20:AA20"/>
    <mergeCell ref="U19:AA19"/>
    <mergeCell ref="U35:AA35"/>
    <mergeCell ref="U34:AA34"/>
    <mergeCell ref="U33:AA33"/>
    <mergeCell ref="U32:AA32"/>
    <mergeCell ref="U31:AA31"/>
    <mergeCell ref="U30:AA30"/>
    <mergeCell ref="U29:AA29"/>
    <mergeCell ref="U28:AA28"/>
    <mergeCell ref="U16:AA16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12</vt:i4>
      </vt:variant>
    </vt:vector>
  </HeadingPairs>
  <TitlesOfParts>
    <vt:vector size="28" baseType="lpstr">
      <vt:lpstr>申込書</vt:lpstr>
      <vt:lpstr>集計表</vt:lpstr>
      <vt:lpstr>宗像市</vt:lpstr>
      <vt:lpstr>福津市・古賀市・新宮町</vt:lpstr>
      <vt:lpstr>東区①</vt:lpstr>
      <vt:lpstr>東区②</vt:lpstr>
      <vt:lpstr>博多区</vt:lpstr>
      <vt:lpstr>中央区</vt:lpstr>
      <vt:lpstr>南区</vt:lpstr>
      <vt:lpstr>城南区</vt:lpstr>
      <vt:lpstr>早良区 </vt:lpstr>
      <vt:lpstr>西区</vt:lpstr>
      <vt:lpstr>春日市</vt:lpstr>
      <vt:lpstr>大野城</vt:lpstr>
      <vt:lpstr>筑紫野</vt:lpstr>
      <vt:lpstr>那珂川・太宰府</vt:lpstr>
      <vt:lpstr>宗像市!Print_Area</vt:lpstr>
      <vt:lpstr>集計表!Print_Area</vt:lpstr>
      <vt:lpstr>城南区!Print_Area</vt:lpstr>
      <vt:lpstr>西区!Print_Area</vt:lpstr>
      <vt:lpstr>'早良区 '!Print_Area</vt:lpstr>
      <vt:lpstr>中央区!Print_Area</vt:lpstr>
      <vt:lpstr>東区①!Print_Area</vt:lpstr>
      <vt:lpstr>東区②!Print_Area</vt:lpstr>
      <vt:lpstr>南区!Print_Area</vt:lpstr>
      <vt:lpstr>博多区!Print_Area</vt:lpstr>
      <vt:lpstr>福津市・古賀市・新宮町!Print_Area</vt:lpstr>
      <vt:lpstr>集計表!Print_Titles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MNOC_USER</dc:creator>
  <cp:lastModifiedBy>MNOC_USER</cp:lastModifiedBy>
  <cp:lastPrinted>2018-11-06T07:56:45Z</cp:lastPrinted>
  <dcterms:created xsi:type="dcterms:W3CDTF">2009-05-25T08:22:39Z</dcterms:created>
  <dcterms:modified xsi:type="dcterms:W3CDTF">2020-01-08T23:36:29Z</dcterms:modified>
</cp:coreProperties>
</file>