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Possv\共有フォルダ\サンデー配布部数表\【福岡】配布部数表【お客様用】\令和7年\"/>
    </mc:Choice>
  </mc:AlternateContent>
  <xr:revisionPtr revIDLastSave="0" documentId="8_{92630B84-03A4-4944-B9B0-B39C0F9B3F90}" xr6:coauthVersionLast="47" xr6:coauthVersionMax="47" xr10:uidLastSave="{00000000-0000-0000-0000-000000000000}"/>
  <bookViews>
    <workbookView xWindow="-120" yWindow="-120" windowWidth="29040" windowHeight="15840" tabRatio="925" xr2:uid="{00000000-000D-0000-FFFF-FFFF00000000}"/>
  </bookViews>
  <sheets>
    <sheet name="申込書" sheetId="25" r:id="rId1"/>
    <sheet name="集計表" sheetId="2" r:id="rId2"/>
    <sheet name="宗像市" sheetId="3" r:id="rId3"/>
    <sheet name="福津市・古賀市・新宮町" sheetId="4" r:id="rId4"/>
    <sheet name="東区①" sheetId="5" r:id="rId5"/>
    <sheet name="東区②" sheetId="16" r:id="rId6"/>
    <sheet name="南区" sheetId="19" state="hidden" r:id="rId7"/>
    <sheet name="博多区" sheetId="8" state="hidden" r:id="rId8"/>
    <sheet name="中央区" sheetId="20" state="hidden" r:id="rId9"/>
    <sheet name="城南区" sheetId="18" state="hidden" r:id="rId10"/>
    <sheet name="早良区 " sheetId="23" state="hidden" r:id="rId11"/>
    <sheet name="西区" sheetId="21" state="hidden" r:id="rId12"/>
    <sheet name="春日市" sheetId="27" state="hidden" r:id="rId13"/>
    <sheet name="大野城" sheetId="26" state="hidden" r:id="rId14"/>
    <sheet name="筑紫野" sheetId="29" state="hidden" r:id="rId15"/>
    <sheet name="那珂川・太宰府" sheetId="28" state="hidden" r:id="rId16"/>
  </sheets>
  <definedNames>
    <definedName name="_xlnm.Print_Area" localSheetId="2">宗像市!$A$1:$AA$67</definedName>
    <definedName name="_xlnm.Print_Area" localSheetId="1">集計表!$A$1:$AE$114</definedName>
    <definedName name="_xlnm.Print_Area" localSheetId="12">春日市!$A$1:$AA$60</definedName>
    <definedName name="_xlnm.Print_Area" localSheetId="9">城南区!$A$1:$AA$66</definedName>
    <definedName name="_xlnm.Print_Area" localSheetId="11">西区!$A$1:$AA$69</definedName>
    <definedName name="_xlnm.Print_Area" localSheetId="10">'早良区 '!$A$1:$AA$66</definedName>
    <definedName name="_xlnm.Print_Area" localSheetId="13">大野城!$A$1:$AA$58</definedName>
    <definedName name="_xlnm.Print_Area" localSheetId="14">筑紫野!$A$1:$AA$55</definedName>
    <definedName name="_xlnm.Print_Area" localSheetId="8">中央区!$A$1:$AA$67</definedName>
    <definedName name="_xlnm.Print_Area" localSheetId="4">東区①!$A$1:$AA$67</definedName>
    <definedName name="_xlnm.Print_Area" localSheetId="15">那珂川・太宰府!$A$1:$AA$58</definedName>
    <definedName name="_xlnm.Print_Area" localSheetId="6">南区!$A$1:$AA$65</definedName>
    <definedName name="_xlnm.Print_Area" localSheetId="7">博多区!$A$1:$AA$67</definedName>
    <definedName name="_xlnm.Print_Area" localSheetId="3">福津市・古賀市・新宮町!$A$1:$AA$72</definedName>
    <definedName name="_xlnm.Print_Titles" localSheetId="1">集計表!$1:$6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" i="3" l="1"/>
  <c r="X1" i="16"/>
  <c r="D2" i="3"/>
  <c r="D2" i="4" s="1"/>
  <c r="D2" i="5" s="1"/>
  <c r="D2" i="16" s="1"/>
  <c r="T25" i="4"/>
  <c r="T18" i="19" l="1"/>
  <c r="T13" i="19"/>
  <c r="F42" i="19"/>
  <c r="F24" i="19"/>
  <c r="F10" i="19"/>
  <c r="S18" i="19"/>
  <c r="S13" i="19"/>
  <c r="E42" i="19"/>
  <c r="E24" i="19"/>
  <c r="E10" i="19"/>
  <c r="K51" i="2" s="1"/>
  <c r="S21" i="19" l="1"/>
  <c r="T21" i="19"/>
  <c r="N51" i="2"/>
  <c r="Q51" i="2" l="1"/>
  <c r="X1" i="28" l="1"/>
  <c r="T19" i="16" l="1"/>
  <c r="S19" i="16"/>
  <c r="T62" i="4"/>
  <c r="T72" i="4"/>
  <c r="S15" i="4"/>
  <c r="T15" i="4"/>
  <c r="F32" i="4"/>
  <c r="E32" i="4"/>
  <c r="T73" i="4" l="1"/>
  <c r="F16" i="28"/>
  <c r="F58" i="4" l="1"/>
  <c r="E58" i="4" l="1"/>
  <c r="K20" i="2" s="1"/>
  <c r="T23" i="16" l="1"/>
  <c r="N47" i="2" s="1"/>
  <c r="S23" i="16"/>
  <c r="K47" i="2" s="1"/>
  <c r="F42" i="29"/>
  <c r="N84" i="2" s="1"/>
  <c r="E42" i="29"/>
  <c r="K84" i="2" s="1"/>
  <c r="E16" i="28"/>
  <c r="T20" i="28"/>
  <c r="N93" i="2" s="1"/>
  <c r="S20" i="28"/>
  <c r="K93" i="2" s="1"/>
  <c r="Q47" i="2" l="1"/>
  <c r="Q84" i="2"/>
  <c r="T25" i="26"/>
  <c r="N78" i="2" s="1"/>
  <c r="S25" i="26"/>
  <c r="K78" i="2" s="1"/>
  <c r="F50" i="26"/>
  <c r="N75" i="2" s="1"/>
  <c r="E50" i="26"/>
  <c r="K75" i="2" s="1"/>
  <c r="T50" i="27"/>
  <c r="N68" i="2" s="1"/>
  <c r="S50" i="27"/>
  <c r="K68" i="2" s="1"/>
  <c r="T43" i="27"/>
  <c r="N67" i="2" s="1"/>
  <c r="S43" i="27"/>
  <c r="K67" i="2" s="1"/>
  <c r="F45" i="27"/>
  <c r="N61" i="2" s="1"/>
  <c r="E45" i="27"/>
  <c r="K61" i="2" s="1"/>
  <c r="F37" i="27"/>
  <c r="N60" i="2" s="1"/>
  <c r="E37" i="27"/>
  <c r="K60" i="2" s="1"/>
  <c r="Q75" i="2" l="1"/>
  <c r="T39" i="27"/>
  <c r="N66" i="2" s="1"/>
  <c r="S39" i="27"/>
  <c r="K66" i="2" s="1"/>
  <c r="Q68" i="2" l="1"/>
  <c r="F29" i="28" l="1"/>
  <c r="E29" i="28"/>
  <c r="N89" i="2" l="1"/>
  <c r="K89" i="2"/>
  <c r="Q89" i="2" l="1"/>
  <c r="T9" i="8" l="1"/>
  <c r="R2" i="2" l="1"/>
  <c r="P2" i="3" s="1"/>
  <c r="U2" i="27"/>
  <c r="U2" i="21"/>
  <c r="U2" i="28"/>
  <c r="P2" i="26" l="1"/>
  <c r="P2" i="29"/>
  <c r="P2" i="28"/>
  <c r="L2" i="2"/>
  <c r="K2" i="27" s="1"/>
  <c r="P2" i="27"/>
  <c r="F2" i="2"/>
  <c r="F2" i="29" l="1"/>
  <c r="F2" i="26"/>
  <c r="F2" i="28"/>
  <c r="F2" i="27"/>
  <c r="F2" i="3"/>
  <c r="K2" i="28"/>
  <c r="K2" i="29"/>
  <c r="K2" i="26"/>
  <c r="E16" i="8" l="1"/>
  <c r="F16" i="8"/>
  <c r="F22" i="28" l="1"/>
  <c r="E22" i="28"/>
  <c r="T16" i="28"/>
  <c r="N92" i="2" s="1"/>
  <c r="S16" i="28"/>
  <c r="T9" i="28"/>
  <c r="S9" i="28"/>
  <c r="K91" i="2" s="1"/>
  <c r="N87" i="2"/>
  <c r="F30" i="27"/>
  <c r="N59" i="2" s="1"/>
  <c r="E30" i="27"/>
  <c r="T33" i="27"/>
  <c r="N65" i="2" s="1"/>
  <c r="S33" i="27"/>
  <c r="K65" i="2" s="1"/>
  <c r="F21" i="27"/>
  <c r="E21" i="27"/>
  <c r="T28" i="27"/>
  <c r="S28" i="27"/>
  <c r="K64" i="2" s="1"/>
  <c r="T21" i="27"/>
  <c r="N63" i="2" s="1"/>
  <c r="S21" i="27"/>
  <c r="K63" i="2" s="1"/>
  <c r="T12" i="27"/>
  <c r="N62" i="2" s="1"/>
  <c r="S12" i="27"/>
  <c r="K62" i="2" s="1"/>
  <c r="F13" i="27"/>
  <c r="E13" i="27"/>
  <c r="X1" i="27"/>
  <c r="F36" i="29"/>
  <c r="N83" i="2" s="1"/>
  <c r="E36" i="29"/>
  <c r="K83" i="2" s="1"/>
  <c r="F30" i="29"/>
  <c r="N82" i="2" s="1"/>
  <c r="E30" i="29"/>
  <c r="K82" i="2" s="1"/>
  <c r="F26" i="29"/>
  <c r="N81" i="2" s="1"/>
  <c r="E26" i="29"/>
  <c r="K81" i="2" s="1"/>
  <c r="T12" i="29"/>
  <c r="N85" i="2" s="1"/>
  <c r="S12" i="29"/>
  <c r="K85" i="2" s="1"/>
  <c r="F14" i="29"/>
  <c r="E14" i="29"/>
  <c r="U2" i="29"/>
  <c r="X1" i="29"/>
  <c r="F42" i="26"/>
  <c r="N74" i="2" s="1"/>
  <c r="E42" i="26"/>
  <c r="K74" i="2" s="1"/>
  <c r="F36" i="26"/>
  <c r="N73" i="2" s="1"/>
  <c r="E36" i="26"/>
  <c r="F27" i="26"/>
  <c r="N72" i="2" s="1"/>
  <c r="E27" i="26"/>
  <c r="K72" i="2" s="1"/>
  <c r="F21" i="26"/>
  <c r="N71" i="2" s="1"/>
  <c r="E21" i="26"/>
  <c r="K71" i="2" s="1"/>
  <c r="T17" i="26"/>
  <c r="N77" i="2" s="1"/>
  <c r="S17" i="26"/>
  <c r="K77" i="2" s="1"/>
  <c r="T12" i="26"/>
  <c r="N76" i="2" s="1"/>
  <c r="S12" i="26"/>
  <c r="K76" i="2" s="1"/>
  <c r="F13" i="26"/>
  <c r="E13" i="26"/>
  <c r="K70" i="2" s="1"/>
  <c r="U2" i="26"/>
  <c r="X1" i="26"/>
  <c r="T52" i="27" l="1"/>
  <c r="K59" i="2"/>
  <c r="S52" i="27"/>
  <c r="E29" i="25" s="1"/>
  <c r="Q63" i="2"/>
  <c r="Q76" i="2"/>
  <c r="Q65" i="2"/>
  <c r="K88" i="2"/>
  <c r="E31" i="28"/>
  <c r="E31" i="25" s="1"/>
  <c r="Y4" i="27"/>
  <c r="K92" i="2"/>
  <c r="Q92" i="2" s="1"/>
  <c r="S22" i="28"/>
  <c r="E33" i="25" s="1"/>
  <c r="Q62" i="2"/>
  <c r="K73" i="2"/>
  <c r="S32" i="26"/>
  <c r="E30" i="25" s="1"/>
  <c r="K80" i="2"/>
  <c r="S15" i="29"/>
  <c r="E32" i="25" s="1"/>
  <c r="N80" i="2"/>
  <c r="N86" i="2" s="1"/>
  <c r="T15" i="29"/>
  <c r="Y4" i="29" s="1"/>
  <c r="N91" i="2"/>
  <c r="N94" i="2" s="1"/>
  <c r="T22" i="28"/>
  <c r="I33" i="25" s="1"/>
  <c r="K87" i="2"/>
  <c r="N70" i="2"/>
  <c r="T32" i="26"/>
  <c r="Y4" i="26" s="1"/>
  <c r="Q66" i="2"/>
  <c r="N64" i="2"/>
  <c r="Q64" i="2" s="1"/>
  <c r="N79" i="2"/>
  <c r="K57" i="2"/>
  <c r="N58" i="2"/>
  <c r="N57" i="2"/>
  <c r="K58" i="2"/>
  <c r="N88" i="2"/>
  <c r="N90" i="2" s="1"/>
  <c r="F31" i="28"/>
  <c r="K79" i="2"/>
  <c r="K86" i="2"/>
  <c r="Q67" i="2"/>
  <c r="Q85" i="2"/>
  <c r="Q77" i="2"/>
  <c r="Q78" i="2"/>
  <c r="K69" i="2" l="1"/>
  <c r="K90" i="2"/>
  <c r="K94" i="2"/>
  <c r="N69" i="2"/>
  <c r="E34" i="25"/>
  <c r="I31" i="25"/>
  <c r="Y4" i="28"/>
  <c r="I32" i="25"/>
  <c r="I30" i="25"/>
  <c r="I29" i="25"/>
  <c r="D3" i="2"/>
  <c r="D3" i="28" s="1"/>
  <c r="I34" i="25" l="1"/>
  <c r="D3" i="29"/>
  <c r="D3" i="27"/>
  <c r="D3" i="26"/>
  <c r="S58" i="23" l="1"/>
  <c r="T58" i="23"/>
  <c r="S63" i="23"/>
  <c r="T63" i="23"/>
  <c r="X2" i="2" l="1"/>
  <c r="U2" i="3"/>
  <c r="Q80" i="2" l="1"/>
  <c r="Q88" i="2"/>
  <c r="Q58" i="2"/>
  <c r="Q93" i="2"/>
  <c r="Q59" i="2"/>
  <c r="Q60" i="2"/>
  <c r="Q61" i="2"/>
  <c r="Q91" i="2"/>
  <c r="Q87" i="2"/>
  <c r="Q83" i="2"/>
  <c r="Q81" i="2"/>
  <c r="Q82" i="2"/>
  <c r="Q73" i="2"/>
  <c r="Q72" i="2"/>
  <c r="Q74" i="2"/>
  <c r="Q70" i="2"/>
  <c r="X1" i="4"/>
  <c r="Q71" i="2" l="1"/>
  <c r="Q57" i="2"/>
  <c r="Q94" i="2"/>
  <c r="Q90" i="2"/>
  <c r="Q69" i="2"/>
  <c r="Q79" i="2"/>
  <c r="Q86" i="2" l="1"/>
  <c r="N103" i="2"/>
  <c r="Q103" i="2" s="1"/>
  <c r="V103" i="2" s="1"/>
  <c r="I6" i="25" l="1"/>
  <c r="T22" i="3" l="1"/>
  <c r="T14" i="3"/>
  <c r="N13" i="2" s="1"/>
  <c r="U2" i="23" l="1"/>
  <c r="U2" i="18"/>
  <c r="U2" i="19"/>
  <c r="U2" i="20"/>
  <c r="U2" i="8"/>
  <c r="U2" i="16"/>
  <c r="U2" i="5"/>
  <c r="U2" i="4"/>
  <c r="T33" i="4"/>
  <c r="T39" i="4"/>
  <c r="T50" i="4"/>
  <c r="F65" i="5"/>
  <c r="N36" i="2" s="1"/>
  <c r="T14" i="5"/>
  <c r="N37" i="2" s="1"/>
  <c r="T28" i="5"/>
  <c r="N38" i="2" s="1"/>
  <c r="T42" i="5"/>
  <c r="N39" i="2" s="1"/>
  <c r="T54" i="5"/>
  <c r="N40" i="2" s="1"/>
  <c r="N46" i="2"/>
  <c r="T34" i="16"/>
  <c r="N48" i="2" s="1"/>
  <c r="T41" i="16"/>
  <c r="T17" i="8"/>
  <c r="N14" i="2"/>
  <c r="N49" i="2" l="1"/>
  <c r="T51" i="4"/>
  <c r="P2" i="21"/>
  <c r="M6" i="25"/>
  <c r="J2" i="8" s="1"/>
  <c r="E29" i="5"/>
  <c r="K32" i="2" s="1"/>
  <c r="F29" i="5"/>
  <c r="N32" i="2" s="1"/>
  <c r="F66" i="21"/>
  <c r="E66" i="21"/>
  <c r="T64" i="21"/>
  <c r="S64" i="21"/>
  <c r="T14" i="23"/>
  <c r="S14" i="23"/>
  <c r="F58" i="23"/>
  <c r="E58" i="23"/>
  <c r="F49" i="23"/>
  <c r="E49" i="23"/>
  <c r="T50" i="23"/>
  <c r="S50" i="23"/>
  <c r="F39" i="23"/>
  <c r="E39" i="23"/>
  <c r="T37" i="23"/>
  <c r="S37" i="23"/>
  <c r="F28" i="23"/>
  <c r="E28" i="23"/>
  <c r="T28" i="23"/>
  <c r="S28" i="23"/>
  <c r="F16" i="23"/>
  <c r="E16" i="23"/>
  <c r="Y1" i="23"/>
  <c r="N55" i="2"/>
  <c r="F54" i="21"/>
  <c r="E54" i="21"/>
  <c r="F45" i="21"/>
  <c r="E45" i="21"/>
  <c r="T55" i="21"/>
  <c r="S55" i="21"/>
  <c r="T44" i="21"/>
  <c r="S44" i="21"/>
  <c r="F37" i="21"/>
  <c r="E37" i="21"/>
  <c r="T30" i="21"/>
  <c r="S30" i="21"/>
  <c r="F22" i="21"/>
  <c r="E22" i="21"/>
  <c r="T19" i="21"/>
  <c r="S19" i="21"/>
  <c r="F13" i="21"/>
  <c r="E13" i="21"/>
  <c r="Y1" i="21"/>
  <c r="F42" i="18"/>
  <c r="E42" i="18"/>
  <c r="T13" i="18"/>
  <c r="S13" i="18"/>
  <c r="F36" i="18"/>
  <c r="E36" i="18"/>
  <c r="F30" i="18"/>
  <c r="E30" i="18"/>
  <c r="T10" i="18"/>
  <c r="S10" i="18"/>
  <c r="F14" i="18"/>
  <c r="E14" i="18"/>
  <c r="Y1" i="18"/>
  <c r="T17" i="20"/>
  <c r="S17" i="20"/>
  <c r="T12" i="20"/>
  <c r="S12" i="20"/>
  <c r="F29" i="20"/>
  <c r="E29" i="20"/>
  <c r="F17" i="20"/>
  <c r="E17" i="20"/>
  <c r="Y1" i="20"/>
  <c r="N54" i="2"/>
  <c r="K54" i="2"/>
  <c r="N53" i="2"/>
  <c r="K53" i="2"/>
  <c r="X1" i="19"/>
  <c r="S17" i="8"/>
  <c r="S9" i="8"/>
  <c r="K46" i="2"/>
  <c r="S41" i="16"/>
  <c r="S34" i="16"/>
  <c r="K48" i="2" s="1"/>
  <c r="S28" i="5"/>
  <c r="K38" i="2" s="1"/>
  <c r="E65" i="5"/>
  <c r="K36" i="2" s="1"/>
  <c r="F58" i="16"/>
  <c r="N45" i="2" s="1"/>
  <c r="E58" i="16"/>
  <c r="K45" i="2" s="1"/>
  <c r="S54" i="5"/>
  <c r="K40" i="2" s="1"/>
  <c r="F48" i="16"/>
  <c r="N44" i="2" s="1"/>
  <c r="E48" i="16"/>
  <c r="F41" i="16"/>
  <c r="N43" i="2" s="1"/>
  <c r="E41" i="16"/>
  <c r="K43" i="2" s="1"/>
  <c r="F27" i="16"/>
  <c r="N42" i="2" s="1"/>
  <c r="E27" i="16"/>
  <c r="K42" i="2" s="1"/>
  <c r="F16" i="16"/>
  <c r="E16" i="16"/>
  <c r="S42" i="5"/>
  <c r="K39" i="2" s="1"/>
  <c r="S72" i="4"/>
  <c r="N28" i="2"/>
  <c r="S62" i="4"/>
  <c r="K28" i="2" s="1"/>
  <c r="E64" i="3"/>
  <c r="K12" i="2" s="1"/>
  <c r="S22" i="3"/>
  <c r="K14" i="2" s="1"/>
  <c r="Q14" i="2" s="1"/>
  <c r="Y1" i="8"/>
  <c r="X1" i="5"/>
  <c r="E14" i="5"/>
  <c r="K31" i="2" s="1"/>
  <c r="F14" i="5"/>
  <c r="N31" i="2" s="1"/>
  <c r="S14" i="5"/>
  <c r="K37" i="2" s="1"/>
  <c r="E37" i="5"/>
  <c r="K33" i="2" s="1"/>
  <c r="F37" i="5"/>
  <c r="N33" i="2" s="1"/>
  <c r="E40" i="5"/>
  <c r="K34" i="2" s="1"/>
  <c r="F40" i="5"/>
  <c r="N34" i="2" s="1"/>
  <c r="E51" i="5"/>
  <c r="K35" i="2" s="1"/>
  <c r="F51" i="5"/>
  <c r="N35" i="2" s="1"/>
  <c r="K22" i="2"/>
  <c r="N22" i="2"/>
  <c r="E17" i="4"/>
  <c r="F17" i="4"/>
  <c r="N16" i="2" s="1"/>
  <c r="S25" i="4"/>
  <c r="K23" i="2" s="1"/>
  <c r="N23" i="2"/>
  <c r="K17" i="2"/>
  <c r="N17" i="2"/>
  <c r="S33" i="4"/>
  <c r="K24" i="2" s="1"/>
  <c r="N24" i="2"/>
  <c r="E40" i="4"/>
  <c r="K18" i="2" s="1"/>
  <c r="F40" i="4"/>
  <c r="N18" i="2" s="1"/>
  <c r="S39" i="4"/>
  <c r="K25" i="2" s="1"/>
  <c r="N25" i="2"/>
  <c r="E48" i="4"/>
  <c r="K19" i="2" s="1"/>
  <c r="F48" i="4"/>
  <c r="F60" i="4" s="1"/>
  <c r="S50" i="4"/>
  <c r="K26" i="2" s="1"/>
  <c r="N26" i="2"/>
  <c r="E10" i="3"/>
  <c r="K7" i="2" s="1"/>
  <c r="F10" i="3"/>
  <c r="N7" i="2" s="1"/>
  <c r="S14" i="3"/>
  <c r="K13" i="2" s="1"/>
  <c r="Q13" i="2" s="1"/>
  <c r="E20" i="3"/>
  <c r="K8" i="2" s="1"/>
  <c r="F20" i="3"/>
  <c r="N8" i="2" s="1"/>
  <c r="E27" i="3"/>
  <c r="K9" i="2" s="1"/>
  <c r="F27" i="3"/>
  <c r="N9" i="2" s="1"/>
  <c r="E40" i="3"/>
  <c r="F40" i="3"/>
  <c r="N10" i="2" s="1"/>
  <c r="E53" i="3"/>
  <c r="K11" i="2" s="1"/>
  <c r="F53" i="3"/>
  <c r="N11" i="2" s="1"/>
  <c r="F64" i="3"/>
  <c r="N12" i="2" s="1"/>
  <c r="T45" i="16" l="1"/>
  <c r="K55" i="2"/>
  <c r="K52" i="2"/>
  <c r="Y4" i="19"/>
  <c r="N52" i="2"/>
  <c r="N56" i="2" s="1"/>
  <c r="K49" i="2"/>
  <c r="Q49" i="2" s="1"/>
  <c r="S45" i="16"/>
  <c r="X4" i="4"/>
  <c r="Q53" i="2"/>
  <c r="N19" i="2"/>
  <c r="N20" i="2"/>
  <c r="Q20" i="2" s="1"/>
  <c r="K16" i="2"/>
  <c r="Q16" i="2" s="1"/>
  <c r="E60" i="4"/>
  <c r="K41" i="2"/>
  <c r="N41" i="2"/>
  <c r="X4" i="16"/>
  <c r="K44" i="2"/>
  <c r="Q44" i="2" s="1"/>
  <c r="Q8" i="2"/>
  <c r="Q11" i="2"/>
  <c r="Q9" i="2"/>
  <c r="Q12" i="2"/>
  <c r="N15" i="2"/>
  <c r="Q7" i="2"/>
  <c r="K27" i="2"/>
  <c r="N50" i="2"/>
  <c r="N27" i="2"/>
  <c r="I23" i="25" s="1"/>
  <c r="F60" i="23"/>
  <c r="X4" i="23" s="1"/>
  <c r="T59" i="5"/>
  <c r="T48" i="16" s="1"/>
  <c r="F19" i="8"/>
  <c r="X4" i="8" s="1"/>
  <c r="E60" i="23"/>
  <c r="S15" i="18"/>
  <c r="T15" i="18"/>
  <c r="X4" i="18" s="1"/>
  <c r="S20" i="20"/>
  <c r="Q36" i="2"/>
  <c r="S59" i="5"/>
  <c r="E19" i="8"/>
  <c r="T20" i="20"/>
  <c r="X4" i="20" s="1"/>
  <c r="AA103" i="2"/>
  <c r="K29" i="2"/>
  <c r="K30" i="2" s="1"/>
  <c r="E24" i="25" s="1"/>
  <c r="S73" i="4"/>
  <c r="F2" i="18"/>
  <c r="F2" i="16"/>
  <c r="F2" i="21"/>
  <c r="F2" i="19"/>
  <c r="F2" i="5"/>
  <c r="F2" i="20"/>
  <c r="F2" i="4"/>
  <c r="F2" i="23"/>
  <c r="F2" i="8"/>
  <c r="T24" i="3"/>
  <c r="X4" i="3" s="1"/>
  <c r="T66" i="21"/>
  <c r="X4" i="21" s="1"/>
  <c r="Q32" i="2"/>
  <c r="Q42" i="2"/>
  <c r="Q33" i="2"/>
  <c r="Q40" i="2"/>
  <c r="Q23" i="2"/>
  <c r="Q26" i="2"/>
  <c r="Q25" i="2"/>
  <c r="Q22" i="2"/>
  <c r="P2" i="18"/>
  <c r="Q46" i="2"/>
  <c r="P2" i="8"/>
  <c r="Q17" i="2"/>
  <c r="Q37" i="2"/>
  <c r="Q24" i="2"/>
  <c r="Q35" i="2"/>
  <c r="S24" i="3"/>
  <c r="J2" i="18"/>
  <c r="Q48" i="2"/>
  <c r="Q45" i="2"/>
  <c r="Q38" i="2"/>
  <c r="Q34" i="2"/>
  <c r="K10" i="2"/>
  <c r="Q10" i="2" s="1"/>
  <c r="K2" i="19"/>
  <c r="J2" i="20"/>
  <c r="J2" i="3"/>
  <c r="J2" i="5"/>
  <c r="Q43" i="2"/>
  <c r="J2" i="4"/>
  <c r="J2" i="16"/>
  <c r="J2" i="23"/>
  <c r="P2" i="4"/>
  <c r="P2" i="19"/>
  <c r="P2" i="5"/>
  <c r="P2" i="20"/>
  <c r="P2" i="16"/>
  <c r="P2" i="23"/>
  <c r="Q54" i="2"/>
  <c r="Q28" i="2"/>
  <c r="S51" i="4"/>
  <c r="Q18" i="2"/>
  <c r="J2" i="21"/>
  <c r="Q39" i="2"/>
  <c r="Q19" i="2"/>
  <c r="N29" i="2"/>
  <c r="N30" i="2" s="1"/>
  <c r="S66" i="21"/>
  <c r="K15" i="2" l="1"/>
  <c r="N102" i="2"/>
  <c r="K56" i="2"/>
  <c r="Q52" i="2"/>
  <c r="K21" i="2"/>
  <c r="E22" i="25" s="1"/>
  <c r="N21" i="2"/>
  <c r="I22" i="25" s="1"/>
  <c r="S48" i="16"/>
  <c r="Q41" i="2"/>
  <c r="K50" i="2"/>
  <c r="E26" i="25" s="1"/>
  <c r="I27" i="25"/>
  <c r="Q55" i="2"/>
  <c r="I26" i="25"/>
  <c r="E23" i="25"/>
  <c r="Q27" i="2"/>
  <c r="I21" i="25"/>
  <c r="I24" i="25"/>
  <c r="Q30" i="2"/>
  <c r="X4" i="5"/>
  <c r="F67" i="4"/>
  <c r="E67" i="4"/>
  <c r="Q29" i="2"/>
  <c r="Q31" i="2"/>
  <c r="N97" i="2" l="1"/>
  <c r="E27" i="25"/>
  <c r="E28" i="25" s="1"/>
  <c r="K97" i="2"/>
  <c r="Q56" i="2"/>
  <c r="Q21" i="2"/>
  <c r="I25" i="25"/>
  <c r="E21" i="25"/>
  <c r="Q15" i="2"/>
  <c r="I28" i="25"/>
  <c r="Q102" i="2"/>
  <c r="Q50" i="2"/>
  <c r="N101" i="2"/>
  <c r="Q101" i="2" s="1"/>
  <c r="E25" i="25" l="1"/>
  <c r="E35" i="25" s="1"/>
  <c r="Q97" i="2"/>
  <c r="U3" i="21"/>
  <c r="U3" i="28"/>
  <c r="U3" i="29"/>
  <c r="U3" i="27"/>
  <c r="U3" i="26"/>
  <c r="V102" i="2"/>
  <c r="AA102" i="2" s="1"/>
  <c r="X3" i="2"/>
  <c r="I35" i="25"/>
  <c r="N104" i="2"/>
  <c r="V101" i="2"/>
  <c r="J9" i="25" l="1"/>
  <c r="U3" i="8" s="1"/>
  <c r="Q104" i="2"/>
  <c r="V104" i="2"/>
  <c r="AA101" i="2" l="1"/>
  <c r="AA104" i="2" s="1"/>
  <c r="U3" i="23"/>
  <c r="U3" i="18"/>
  <c r="U3" i="5"/>
  <c r="U3" i="3"/>
  <c r="U3" i="20"/>
  <c r="U3" i="19"/>
  <c r="U3" i="16"/>
  <c r="U3" i="4"/>
  <c r="D3" i="16" l="1"/>
  <c r="D3" i="23" l="1"/>
  <c r="D3" i="21"/>
  <c r="D3" i="19"/>
  <c r="D3" i="5"/>
  <c r="D3" i="3"/>
  <c r="D3" i="20"/>
  <c r="D3" i="8"/>
  <c r="D3" i="18"/>
  <c r="D3" i="4"/>
</calcChain>
</file>

<file path=xl/sharedStrings.xml><?xml version="1.0" encoding="utf-8"?>
<sst xmlns="http://schemas.openxmlformats.org/spreadsheetml/2006/main" count="2700" uniqueCount="2217">
  <si>
    <t>総　合　計</t>
    <rPh sb="0" eb="1">
      <t>ソウ</t>
    </rPh>
    <rPh sb="2" eb="3">
      <t>ゴウ</t>
    </rPh>
    <rPh sb="4" eb="5">
      <t>ケイ</t>
    </rPh>
    <phoneticPr fontId="20"/>
  </si>
  <si>
    <t>お見積もり</t>
    <rPh sb="1" eb="3">
      <t>ミツ</t>
    </rPh>
    <phoneticPr fontId="20"/>
  </si>
  <si>
    <t>単価</t>
    <rPh sb="0" eb="2">
      <t>タンカ</t>
    </rPh>
    <phoneticPr fontId="20"/>
  </si>
  <si>
    <t>総額（税抜き）</t>
    <rPh sb="0" eb="2">
      <t>ソウガク</t>
    </rPh>
    <rPh sb="3" eb="4">
      <t>ゼイ</t>
    </rPh>
    <rPh sb="4" eb="5">
      <t>ヌ</t>
    </rPh>
    <phoneticPr fontId="20"/>
  </si>
  <si>
    <t>円</t>
    <rPh sb="0" eb="1">
      <t>エン</t>
    </rPh>
    <phoneticPr fontId="20"/>
  </si>
  <si>
    <t>通信欄・備考</t>
    <rPh sb="0" eb="3">
      <t>ツウシンラン</t>
    </rPh>
    <rPh sb="4" eb="6">
      <t>ビコウ</t>
    </rPh>
    <phoneticPr fontId="20"/>
  </si>
  <si>
    <t>ページ計</t>
    <rPh sb="3" eb="4">
      <t>ケイ</t>
    </rPh>
    <phoneticPr fontId="20"/>
  </si>
  <si>
    <t>配布数</t>
    <rPh sb="0" eb="2">
      <t>ハイフ</t>
    </rPh>
    <rPh sb="2" eb="3">
      <t>スウ</t>
    </rPh>
    <phoneticPr fontId="20"/>
  </si>
  <si>
    <t>配布</t>
    <rPh sb="0" eb="2">
      <t>ハイフ</t>
    </rPh>
    <phoneticPr fontId="20"/>
  </si>
  <si>
    <t>計</t>
    <phoneticPr fontId="20"/>
  </si>
  <si>
    <t>計</t>
    <rPh sb="0" eb="1">
      <t>ケイ</t>
    </rPh>
    <phoneticPr fontId="20"/>
  </si>
  <si>
    <t>ポスティング配布企画書</t>
    <phoneticPr fontId="20"/>
  </si>
  <si>
    <t>集計表</t>
    <rPh sb="0" eb="3">
      <t>シュウケイヒョウ</t>
    </rPh>
    <phoneticPr fontId="23"/>
  </si>
  <si>
    <t>～</t>
    <phoneticPr fontId="20"/>
  </si>
  <si>
    <t>【</t>
    <phoneticPr fontId="20"/>
  </si>
  <si>
    <t>レスポンス</t>
    <phoneticPr fontId="20"/>
  </si>
  <si>
    <t>～</t>
    <phoneticPr fontId="20"/>
  </si>
  <si>
    <t>【</t>
    <phoneticPr fontId="20"/>
  </si>
  <si>
    <t>号</t>
    <phoneticPr fontId="20"/>
  </si>
  <si>
    <t>】</t>
    <phoneticPr fontId="20"/>
  </si>
  <si>
    <t>サイズ</t>
    <phoneticPr fontId="20"/>
  </si>
  <si>
    <t>（</t>
    <phoneticPr fontId="20"/>
  </si>
  <si>
    <t>）</t>
    <phoneticPr fontId="20"/>
  </si>
  <si>
    <t>コード№</t>
    <phoneticPr fontId="20"/>
  </si>
  <si>
    <t>配布エリア</t>
    <phoneticPr fontId="20"/>
  </si>
  <si>
    <t>コード№</t>
    <phoneticPr fontId="20"/>
  </si>
  <si>
    <t>計</t>
    <phoneticPr fontId="20"/>
  </si>
  <si>
    <t>計</t>
    <phoneticPr fontId="20"/>
  </si>
  <si>
    <t>㈱毎日メディアサービス</t>
    <rPh sb="1" eb="3">
      <t>マイニチ</t>
    </rPh>
    <phoneticPr fontId="20"/>
  </si>
  <si>
    <t>～</t>
    <phoneticPr fontId="20"/>
  </si>
  <si>
    <t>【</t>
    <phoneticPr fontId="20"/>
  </si>
  <si>
    <t>号</t>
    <phoneticPr fontId="20"/>
  </si>
  <si>
    <t>】</t>
    <phoneticPr fontId="20"/>
  </si>
  <si>
    <t>サイズ</t>
    <phoneticPr fontId="20"/>
  </si>
  <si>
    <t>（</t>
    <phoneticPr fontId="20"/>
  </si>
  <si>
    <t>）</t>
    <phoneticPr fontId="20"/>
  </si>
  <si>
    <t>コード№</t>
    <phoneticPr fontId="20"/>
  </si>
  <si>
    <t>～</t>
    <phoneticPr fontId="20"/>
  </si>
  <si>
    <t>【</t>
    <phoneticPr fontId="20"/>
  </si>
  <si>
    <t>号</t>
    <phoneticPr fontId="20"/>
  </si>
  <si>
    <t>】</t>
    <phoneticPr fontId="20"/>
  </si>
  <si>
    <t>（</t>
    <phoneticPr fontId="20"/>
  </si>
  <si>
    <t>）</t>
    <phoneticPr fontId="20"/>
  </si>
  <si>
    <t>コード№</t>
    <phoneticPr fontId="20"/>
  </si>
  <si>
    <t>計</t>
    <phoneticPr fontId="20"/>
  </si>
  <si>
    <t>　　　　　　ポスティング配布企画書　　　　　　　　　　　　</t>
    <phoneticPr fontId="20"/>
  </si>
  <si>
    <t>～</t>
    <phoneticPr fontId="20"/>
  </si>
  <si>
    <t>【</t>
    <phoneticPr fontId="20"/>
  </si>
  <si>
    <t>号</t>
    <phoneticPr fontId="20"/>
  </si>
  <si>
    <t>】</t>
    <phoneticPr fontId="20"/>
  </si>
  <si>
    <t>（</t>
    <phoneticPr fontId="20"/>
  </si>
  <si>
    <t>）</t>
    <phoneticPr fontId="20"/>
  </si>
  <si>
    <t>コード№</t>
    <phoneticPr fontId="20"/>
  </si>
  <si>
    <t>号</t>
    <phoneticPr fontId="20"/>
  </si>
  <si>
    <t>広告名</t>
    <rPh sb="0" eb="2">
      <t>コウコク</t>
    </rPh>
    <rPh sb="2" eb="3">
      <t>メイ</t>
    </rPh>
    <phoneticPr fontId="20"/>
  </si>
  <si>
    <t>ポスティング配布企画書</t>
    <rPh sb="6" eb="8">
      <t>ハイフ</t>
    </rPh>
    <rPh sb="8" eb="11">
      <t>キカクショ</t>
    </rPh>
    <phoneticPr fontId="20"/>
  </si>
  <si>
    <t>配布日</t>
    <rPh sb="0" eb="2">
      <t>ハイフ</t>
    </rPh>
    <rPh sb="2" eb="3">
      <t>ビ</t>
    </rPh>
    <phoneticPr fontId="20"/>
  </si>
  <si>
    <t>(金)</t>
    <rPh sb="1" eb="2">
      <t>キン</t>
    </rPh>
    <phoneticPr fontId="20"/>
  </si>
  <si>
    <t>】</t>
    <phoneticPr fontId="20"/>
  </si>
  <si>
    <t>枚　数</t>
    <rPh sb="0" eb="1">
      <t>マイ</t>
    </rPh>
    <rPh sb="2" eb="3">
      <t>カズ</t>
    </rPh>
    <phoneticPr fontId="20"/>
  </si>
  <si>
    <t>枚</t>
    <rPh sb="0" eb="1">
      <t>マイ</t>
    </rPh>
    <phoneticPr fontId="20"/>
  </si>
  <si>
    <t>地区</t>
    <rPh sb="0" eb="2">
      <t>チク</t>
    </rPh>
    <phoneticPr fontId="20"/>
  </si>
  <si>
    <t>配布可能数</t>
    <rPh sb="0" eb="2">
      <t>ハイフ</t>
    </rPh>
    <rPh sb="2" eb="4">
      <t>カノウ</t>
    </rPh>
    <rPh sb="4" eb="5">
      <t>カズ</t>
    </rPh>
    <phoneticPr fontId="20"/>
  </si>
  <si>
    <t>配布実数</t>
    <rPh sb="0" eb="2">
      <t>ハイフ</t>
    </rPh>
    <rPh sb="2" eb="4">
      <t>ジッスウ</t>
    </rPh>
    <phoneticPr fontId="20"/>
  </si>
  <si>
    <t>配布率</t>
    <rPh sb="0" eb="2">
      <t>ハイフ</t>
    </rPh>
    <rPh sb="2" eb="3">
      <t>リツ</t>
    </rPh>
    <phoneticPr fontId="20"/>
  </si>
  <si>
    <t>集計欄</t>
    <rPh sb="0" eb="2">
      <t>シュウケイ</t>
    </rPh>
    <rPh sb="2" eb="3">
      <t>ラン</t>
    </rPh>
    <phoneticPr fontId="20"/>
  </si>
  <si>
    <t>合　計</t>
    <rPh sb="0" eb="1">
      <t>ゴウ</t>
    </rPh>
    <rPh sb="2" eb="3">
      <t>ケイ</t>
    </rPh>
    <phoneticPr fontId="20"/>
  </si>
  <si>
    <t>中央</t>
    <rPh sb="0" eb="2">
      <t>チュウオウ</t>
    </rPh>
    <phoneticPr fontId="20"/>
  </si>
  <si>
    <t>宗像市</t>
    <rPh sb="0" eb="3">
      <t>ムナカタシ</t>
    </rPh>
    <phoneticPr fontId="23"/>
  </si>
  <si>
    <t>宗像市 合計</t>
    <rPh sb="0" eb="3">
      <t>ムナカタシ</t>
    </rPh>
    <rPh sb="4" eb="6">
      <t>ゴウケイ</t>
    </rPh>
    <phoneticPr fontId="20"/>
  </si>
  <si>
    <t>福津市 計</t>
    <rPh sb="0" eb="1">
      <t>フク</t>
    </rPh>
    <rPh sb="1" eb="3">
      <t>ツシ</t>
    </rPh>
    <rPh sb="4" eb="5">
      <t>ケイ</t>
    </rPh>
    <phoneticPr fontId="20"/>
  </si>
  <si>
    <t>宗像地区 合計</t>
    <rPh sb="0" eb="2">
      <t>ムナカタ</t>
    </rPh>
    <rPh sb="2" eb="4">
      <t>チク</t>
    </rPh>
    <rPh sb="5" eb="7">
      <t>ゴウケイ</t>
    </rPh>
    <phoneticPr fontId="20"/>
  </si>
  <si>
    <t>UA-1</t>
    <phoneticPr fontId="20"/>
  </si>
  <si>
    <t>UA-2</t>
    <phoneticPr fontId="20"/>
  </si>
  <si>
    <t>UA-3</t>
    <phoneticPr fontId="20"/>
  </si>
  <si>
    <t>UA-4</t>
    <phoneticPr fontId="20"/>
  </si>
  <si>
    <t>UB-1</t>
    <phoneticPr fontId="20"/>
  </si>
  <si>
    <t>UB-2</t>
    <phoneticPr fontId="20"/>
  </si>
  <si>
    <t>UB-3</t>
    <phoneticPr fontId="20"/>
  </si>
  <si>
    <t>UB-4</t>
    <phoneticPr fontId="20"/>
  </si>
  <si>
    <t>UB-5</t>
    <phoneticPr fontId="20"/>
  </si>
  <si>
    <t>UB-6</t>
    <phoneticPr fontId="20"/>
  </si>
  <si>
    <t>UB-7</t>
    <phoneticPr fontId="20"/>
  </si>
  <si>
    <t>UB-8</t>
    <phoneticPr fontId="20"/>
  </si>
  <si>
    <t>UB-9</t>
    <phoneticPr fontId="20"/>
  </si>
  <si>
    <t>東郷・田熊</t>
    <rPh sb="0" eb="2">
      <t>トウゴウ</t>
    </rPh>
    <rPh sb="3" eb="5">
      <t>タグマ</t>
    </rPh>
    <phoneticPr fontId="20"/>
  </si>
  <si>
    <t>UC-1</t>
    <phoneticPr fontId="20"/>
  </si>
  <si>
    <t>UC-2</t>
    <phoneticPr fontId="20"/>
  </si>
  <si>
    <t>UC-3</t>
    <phoneticPr fontId="20"/>
  </si>
  <si>
    <t>UC-4</t>
    <phoneticPr fontId="20"/>
  </si>
  <si>
    <t>UC-5</t>
    <phoneticPr fontId="20"/>
  </si>
  <si>
    <t>UC-6</t>
    <phoneticPr fontId="20"/>
  </si>
  <si>
    <t>樟陽台1・2</t>
    <rPh sb="0" eb="1">
      <t>ショウ</t>
    </rPh>
    <rPh sb="1" eb="2">
      <t>ヨウ</t>
    </rPh>
    <rPh sb="2" eb="3">
      <t>ダイ</t>
    </rPh>
    <phoneticPr fontId="20"/>
  </si>
  <si>
    <t>樟陽台</t>
    <rPh sb="0" eb="1">
      <t>ショウ</t>
    </rPh>
    <rPh sb="1" eb="2">
      <t>ヨウ</t>
    </rPh>
    <rPh sb="2" eb="3">
      <t>ダイ</t>
    </rPh>
    <phoneticPr fontId="20"/>
  </si>
  <si>
    <t>ひかりヶ丘1・6・7</t>
    <rPh sb="4" eb="5">
      <t>オカ</t>
    </rPh>
    <phoneticPr fontId="20"/>
  </si>
  <si>
    <t>ひかりヶ丘2・3</t>
    <rPh sb="4" eb="5">
      <t>オカ</t>
    </rPh>
    <phoneticPr fontId="20"/>
  </si>
  <si>
    <t>ひかりヶ丘4・5</t>
    <rPh sb="4" eb="5">
      <t>オカ</t>
    </rPh>
    <phoneticPr fontId="20"/>
  </si>
  <si>
    <t>大井台</t>
    <rPh sb="0" eb="2">
      <t>オオイ</t>
    </rPh>
    <rPh sb="2" eb="3">
      <t>ダイ</t>
    </rPh>
    <phoneticPr fontId="20"/>
  </si>
  <si>
    <t>田熊1・6</t>
    <rPh sb="0" eb="2">
      <t>タグマ</t>
    </rPh>
    <phoneticPr fontId="20"/>
  </si>
  <si>
    <t>田熊2・3</t>
    <rPh sb="0" eb="2">
      <t>タグマ</t>
    </rPh>
    <phoneticPr fontId="20"/>
  </si>
  <si>
    <t>田熊4</t>
    <rPh sb="0" eb="2">
      <t>タグマ</t>
    </rPh>
    <phoneticPr fontId="20"/>
  </si>
  <si>
    <t>和歌美台　田隈5</t>
    <rPh sb="0" eb="1">
      <t>ワ</t>
    </rPh>
    <rPh sb="1" eb="2">
      <t>ウタ</t>
    </rPh>
    <rPh sb="2" eb="3">
      <t>ビ</t>
    </rPh>
    <rPh sb="3" eb="4">
      <t>ダイ</t>
    </rPh>
    <rPh sb="5" eb="7">
      <t>タグマ</t>
    </rPh>
    <phoneticPr fontId="20"/>
  </si>
  <si>
    <t>平井1・2・3</t>
    <rPh sb="0" eb="2">
      <t>ヒライ</t>
    </rPh>
    <phoneticPr fontId="20"/>
  </si>
  <si>
    <t>大井南　三倉</t>
    <rPh sb="0" eb="2">
      <t>オオイ</t>
    </rPh>
    <rPh sb="2" eb="3">
      <t>ミナミ</t>
    </rPh>
    <rPh sb="4" eb="5">
      <t>サン</t>
    </rPh>
    <rPh sb="5" eb="6">
      <t>クラ</t>
    </rPh>
    <phoneticPr fontId="20"/>
  </si>
  <si>
    <t>東郷1・2・3</t>
    <rPh sb="0" eb="2">
      <t>トウゴウ</t>
    </rPh>
    <phoneticPr fontId="20"/>
  </si>
  <si>
    <t>東郷4・5・6</t>
    <rPh sb="0" eb="2">
      <t>トウゴウ</t>
    </rPh>
    <phoneticPr fontId="20"/>
  </si>
  <si>
    <t>城西ヶ丘1・2・3</t>
    <rPh sb="0" eb="2">
      <t>ジョウサイ</t>
    </rPh>
    <rPh sb="3" eb="4">
      <t>オカ</t>
    </rPh>
    <phoneticPr fontId="20"/>
  </si>
  <si>
    <t>城西ヶ丘4・5・6</t>
    <rPh sb="0" eb="2">
      <t>ジョウサイ</t>
    </rPh>
    <rPh sb="3" eb="4">
      <t>オカ</t>
    </rPh>
    <phoneticPr fontId="20"/>
  </si>
  <si>
    <t>稲元1・2・3・4</t>
    <rPh sb="0" eb="2">
      <t>イナモト</t>
    </rPh>
    <phoneticPr fontId="20"/>
  </si>
  <si>
    <t>稲元5・6・7</t>
    <rPh sb="0" eb="2">
      <t>イナモト</t>
    </rPh>
    <phoneticPr fontId="20"/>
  </si>
  <si>
    <t>須恵1・2</t>
    <rPh sb="0" eb="2">
      <t>スエ</t>
    </rPh>
    <phoneticPr fontId="20"/>
  </si>
  <si>
    <t>須恵3・4　天平台</t>
    <rPh sb="0" eb="2">
      <t>スエ</t>
    </rPh>
    <rPh sb="6" eb="7">
      <t>テン</t>
    </rPh>
    <rPh sb="7" eb="8">
      <t>ヒラ</t>
    </rPh>
    <rPh sb="8" eb="9">
      <t>ダイ</t>
    </rPh>
    <phoneticPr fontId="20"/>
  </si>
  <si>
    <t>UD-1</t>
    <phoneticPr fontId="20"/>
  </si>
  <si>
    <t>UD-2</t>
    <phoneticPr fontId="20"/>
  </si>
  <si>
    <t>UD-3</t>
  </si>
  <si>
    <t>UD-4</t>
  </si>
  <si>
    <t>UD-5</t>
  </si>
  <si>
    <t>UD-6</t>
  </si>
  <si>
    <t>UD-7</t>
  </si>
  <si>
    <t>UD-8</t>
  </si>
  <si>
    <t>UD-9</t>
    <phoneticPr fontId="20"/>
  </si>
  <si>
    <t>UD-10</t>
    <phoneticPr fontId="20"/>
  </si>
  <si>
    <t>UD-11</t>
    <phoneticPr fontId="20"/>
  </si>
  <si>
    <t>UD-12</t>
    <phoneticPr fontId="20"/>
  </si>
  <si>
    <t>日の里1</t>
    <rPh sb="0" eb="1">
      <t>ヒ</t>
    </rPh>
    <rPh sb="2" eb="3">
      <t>サト</t>
    </rPh>
    <phoneticPr fontId="20"/>
  </si>
  <si>
    <t>日の里2</t>
    <rPh sb="0" eb="1">
      <t>ヒ</t>
    </rPh>
    <rPh sb="2" eb="3">
      <t>サト</t>
    </rPh>
    <phoneticPr fontId="20"/>
  </si>
  <si>
    <t>日の里3</t>
    <rPh sb="0" eb="1">
      <t>ヒ</t>
    </rPh>
    <rPh sb="2" eb="3">
      <t>サト</t>
    </rPh>
    <phoneticPr fontId="20"/>
  </si>
  <si>
    <t>日の里4</t>
    <rPh sb="0" eb="1">
      <t>ヒ</t>
    </rPh>
    <rPh sb="2" eb="3">
      <t>サト</t>
    </rPh>
    <phoneticPr fontId="20"/>
  </si>
  <si>
    <t>日の里5</t>
    <rPh sb="0" eb="1">
      <t>ヒ</t>
    </rPh>
    <rPh sb="2" eb="3">
      <t>サト</t>
    </rPh>
    <phoneticPr fontId="20"/>
  </si>
  <si>
    <t>日の里6</t>
    <rPh sb="0" eb="1">
      <t>ヒ</t>
    </rPh>
    <rPh sb="2" eb="3">
      <t>サト</t>
    </rPh>
    <phoneticPr fontId="20"/>
  </si>
  <si>
    <t>日の里7</t>
    <rPh sb="0" eb="1">
      <t>ヒ</t>
    </rPh>
    <rPh sb="2" eb="3">
      <t>サト</t>
    </rPh>
    <phoneticPr fontId="20"/>
  </si>
  <si>
    <t>日の里8</t>
    <rPh sb="0" eb="1">
      <t>ヒ</t>
    </rPh>
    <rPh sb="2" eb="3">
      <t>サト</t>
    </rPh>
    <phoneticPr fontId="20"/>
  </si>
  <si>
    <t>日の里9</t>
    <rPh sb="0" eb="1">
      <t>ヒ</t>
    </rPh>
    <rPh sb="2" eb="3">
      <t>サト</t>
    </rPh>
    <phoneticPr fontId="20"/>
  </si>
  <si>
    <t>青葉台1</t>
    <rPh sb="0" eb="3">
      <t>アオバダイ</t>
    </rPh>
    <phoneticPr fontId="20"/>
  </si>
  <si>
    <t>青葉台2</t>
    <rPh sb="0" eb="3">
      <t>アオバダイ</t>
    </rPh>
    <phoneticPr fontId="20"/>
  </si>
  <si>
    <t>朝野</t>
    <rPh sb="0" eb="2">
      <t>アサノ</t>
    </rPh>
    <phoneticPr fontId="20"/>
  </si>
  <si>
    <t>UE-1</t>
    <phoneticPr fontId="20"/>
  </si>
  <si>
    <t>UE-2</t>
    <phoneticPr fontId="20"/>
  </si>
  <si>
    <t>UE-3</t>
    <phoneticPr fontId="20"/>
  </si>
  <si>
    <t>UE-4</t>
  </si>
  <si>
    <t>UE-5</t>
  </si>
  <si>
    <t>UE-6</t>
  </si>
  <si>
    <t>UE-7</t>
  </si>
  <si>
    <t>UE-8</t>
  </si>
  <si>
    <t>UE-9</t>
  </si>
  <si>
    <t>UE-10</t>
  </si>
  <si>
    <t>UE-11</t>
  </si>
  <si>
    <t>UE-12</t>
    <phoneticPr fontId="20"/>
  </si>
  <si>
    <t>自由ヶ丘1・6</t>
    <rPh sb="0" eb="4">
      <t>ジユウガオカ</t>
    </rPh>
    <phoneticPr fontId="20"/>
  </si>
  <si>
    <t>自由ヶ丘2・自由ヶ丘一部</t>
    <rPh sb="0" eb="4">
      <t>ジユウガオカ</t>
    </rPh>
    <rPh sb="6" eb="10">
      <t>ジユウガオカ</t>
    </rPh>
    <rPh sb="10" eb="12">
      <t>イチブ</t>
    </rPh>
    <phoneticPr fontId="20"/>
  </si>
  <si>
    <t>自由ヶ丘3・4</t>
    <rPh sb="0" eb="4">
      <t>ジユウガオカ</t>
    </rPh>
    <phoneticPr fontId="20"/>
  </si>
  <si>
    <t>自由ヶ丘5</t>
    <rPh sb="0" eb="2">
      <t>ジユウ</t>
    </rPh>
    <rPh sb="3" eb="4">
      <t>オカ</t>
    </rPh>
    <phoneticPr fontId="20"/>
  </si>
  <si>
    <t>自由ヶ丘7・自由ヶ丘一部</t>
    <rPh sb="0" eb="4">
      <t>ジユウガオカ</t>
    </rPh>
    <rPh sb="6" eb="10">
      <t>ジユウガオカ</t>
    </rPh>
    <rPh sb="10" eb="12">
      <t>イチブ</t>
    </rPh>
    <phoneticPr fontId="20"/>
  </si>
  <si>
    <t>自由ヶ丘8・9</t>
    <rPh sb="0" eb="4">
      <t>ジユウガオカ</t>
    </rPh>
    <phoneticPr fontId="20"/>
  </si>
  <si>
    <t>自由ヶ丘10</t>
    <rPh sb="0" eb="4">
      <t>ジユウガオカ</t>
    </rPh>
    <phoneticPr fontId="20"/>
  </si>
  <si>
    <t>自由ヶ丘11</t>
    <rPh sb="0" eb="4">
      <t>ジユウガオカ</t>
    </rPh>
    <phoneticPr fontId="20"/>
  </si>
  <si>
    <t>自由ヶ丘西町・自由ヶ丘一部</t>
    <rPh sb="0" eb="4">
      <t>ジユウガオカ</t>
    </rPh>
    <rPh sb="4" eb="5">
      <t>ニシ</t>
    </rPh>
    <rPh sb="5" eb="6">
      <t>マチ</t>
    </rPh>
    <rPh sb="7" eb="11">
      <t>ジユウガオカ</t>
    </rPh>
    <rPh sb="11" eb="13">
      <t>イチブ</t>
    </rPh>
    <phoneticPr fontId="20"/>
  </si>
  <si>
    <t>自由ヶ丘南1・2</t>
    <rPh sb="0" eb="4">
      <t>ジユウガオカ</t>
    </rPh>
    <rPh sb="4" eb="5">
      <t>ミナミ</t>
    </rPh>
    <phoneticPr fontId="20"/>
  </si>
  <si>
    <t>自由ヶ丘南3</t>
    <rPh sb="0" eb="4">
      <t>ジユウガオカ</t>
    </rPh>
    <rPh sb="4" eb="5">
      <t>ミナミ</t>
    </rPh>
    <phoneticPr fontId="20"/>
  </si>
  <si>
    <t>自由ヶ丘南4</t>
    <rPh sb="0" eb="4">
      <t>ジユウガオカ</t>
    </rPh>
    <rPh sb="4" eb="5">
      <t>ミナミ</t>
    </rPh>
    <phoneticPr fontId="20"/>
  </si>
  <si>
    <t>UF-1</t>
    <phoneticPr fontId="20"/>
  </si>
  <si>
    <t>UF-2</t>
    <phoneticPr fontId="20"/>
  </si>
  <si>
    <t>UF-3</t>
  </si>
  <si>
    <t>UF-4</t>
  </si>
  <si>
    <t>UF-5</t>
  </si>
  <si>
    <t>UF-6</t>
  </si>
  <si>
    <t>UF-7</t>
  </si>
  <si>
    <t>UF-8</t>
  </si>
  <si>
    <t>UF-9</t>
  </si>
  <si>
    <t>UF-10</t>
  </si>
  <si>
    <t>くりえいと</t>
    <phoneticPr fontId="20"/>
  </si>
  <si>
    <t>大谷</t>
    <rPh sb="0" eb="2">
      <t>オオタニ</t>
    </rPh>
    <phoneticPr fontId="20"/>
  </si>
  <si>
    <t>泉ヶ丘1・2</t>
    <rPh sb="0" eb="3">
      <t>イズミガオカ</t>
    </rPh>
    <phoneticPr fontId="20"/>
  </si>
  <si>
    <t>三郎丸1・2</t>
    <rPh sb="0" eb="3">
      <t>サブロウマル</t>
    </rPh>
    <phoneticPr fontId="20"/>
  </si>
  <si>
    <t>三郎丸3</t>
    <rPh sb="0" eb="3">
      <t>サブロウマル</t>
    </rPh>
    <phoneticPr fontId="20"/>
  </si>
  <si>
    <t>三郎丸4・5・6</t>
    <rPh sb="0" eb="3">
      <t>サブロウマル</t>
    </rPh>
    <phoneticPr fontId="20"/>
  </si>
  <si>
    <t>土穴1</t>
    <rPh sb="0" eb="2">
      <t>ツチアナ</t>
    </rPh>
    <phoneticPr fontId="20"/>
  </si>
  <si>
    <t>土穴2・3・4</t>
    <rPh sb="0" eb="2">
      <t>ツチアナ</t>
    </rPh>
    <phoneticPr fontId="20"/>
  </si>
  <si>
    <t>陵厳寺1・3・4</t>
    <rPh sb="0" eb="3">
      <t>リョウゲンジ</t>
    </rPh>
    <phoneticPr fontId="20"/>
  </si>
  <si>
    <t>陵厳寺2</t>
    <rPh sb="0" eb="3">
      <t>リョウゲンジ</t>
    </rPh>
    <phoneticPr fontId="20"/>
  </si>
  <si>
    <t>UG-1</t>
    <phoneticPr fontId="20"/>
  </si>
  <si>
    <t>UG-2</t>
    <phoneticPr fontId="20"/>
  </si>
  <si>
    <t>UG-3</t>
    <phoneticPr fontId="20"/>
  </si>
  <si>
    <t>UG-4</t>
    <phoneticPr fontId="20"/>
  </si>
  <si>
    <t>UG-5</t>
    <phoneticPr fontId="20"/>
  </si>
  <si>
    <t>UG-6</t>
    <phoneticPr fontId="20"/>
  </si>
  <si>
    <t>UG-7</t>
    <phoneticPr fontId="20"/>
  </si>
  <si>
    <t>UG-8</t>
    <phoneticPr fontId="20"/>
  </si>
  <si>
    <t>UH-1</t>
    <phoneticPr fontId="20"/>
  </si>
  <si>
    <t>UH-2</t>
    <phoneticPr fontId="20"/>
  </si>
  <si>
    <t>UH-3</t>
    <phoneticPr fontId="20"/>
  </si>
  <si>
    <t>UH-4</t>
    <phoneticPr fontId="20"/>
  </si>
  <si>
    <t>UH-5</t>
    <phoneticPr fontId="20"/>
  </si>
  <si>
    <t>UH-6</t>
    <phoneticPr fontId="20"/>
  </si>
  <si>
    <t>UH-7</t>
    <phoneticPr fontId="20"/>
  </si>
  <si>
    <t>石丸1・4</t>
    <rPh sb="0" eb="2">
      <t>イシマル</t>
    </rPh>
    <phoneticPr fontId="20"/>
  </si>
  <si>
    <t>石丸2</t>
    <rPh sb="0" eb="2">
      <t>イシマル</t>
    </rPh>
    <phoneticPr fontId="20"/>
  </si>
  <si>
    <t>石丸3</t>
    <rPh sb="0" eb="2">
      <t>イシマル</t>
    </rPh>
    <phoneticPr fontId="20"/>
  </si>
  <si>
    <t>赤間1　徳重1・2</t>
    <rPh sb="0" eb="2">
      <t>アカマ</t>
    </rPh>
    <rPh sb="4" eb="6">
      <t>トクシゲ</t>
    </rPh>
    <phoneticPr fontId="20"/>
  </si>
  <si>
    <t>赤間2・3・4</t>
    <rPh sb="0" eb="2">
      <t>アカマ</t>
    </rPh>
    <phoneticPr fontId="20"/>
  </si>
  <si>
    <t>赤間5</t>
    <rPh sb="0" eb="2">
      <t>アカマ</t>
    </rPh>
    <phoneticPr fontId="20"/>
  </si>
  <si>
    <t>赤間6</t>
    <rPh sb="0" eb="2">
      <t>アカマ</t>
    </rPh>
    <phoneticPr fontId="20"/>
  </si>
  <si>
    <t>赤間駅前1・2　栄町、土穴</t>
    <rPh sb="0" eb="2">
      <t>アカマ</t>
    </rPh>
    <rPh sb="2" eb="3">
      <t>エキ</t>
    </rPh>
    <rPh sb="3" eb="4">
      <t>マエ</t>
    </rPh>
    <rPh sb="8" eb="9">
      <t>エイ</t>
    </rPh>
    <rPh sb="9" eb="10">
      <t>マチ</t>
    </rPh>
    <rPh sb="11" eb="13">
      <t>ツチアナ</t>
    </rPh>
    <phoneticPr fontId="20"/>
  </si>
  <si>
    <t>桜美台</t>
    <rPh sb="0" eb="1">
      <t>サクラ</t>
    </rPh>
    <rPh sb="1" eb="2">
      <t>ビ</t>
    </rPh>
    <rPh sb="2" eb="3">
      <t>ダイ</t>
    </rPh>
    <phoneticPr fontId="20"/>
  </si>
  <si>
    <t>田久1・2・4</t>
    <rPh sb="0" eb="2">
      <t>タク</t>
    </rPh>
    <phoneticPr fontId="20"/>
  </si>
  <si>
    <t>田久3・5・6</t>
    <rPh sb="0" eb="2">
      <t>タク</t>
    </rPh>
    <phoneticPr fontId="20"/>
  </si>
  <si>
    <t>葉山1　緑町</t>
    <rPh sb="0" eb="2">
      <t>ハヤマ</t>
    </rPh>
    <rPh sb="4" eb="6">
      <t>ミドリマチ</t>
    </rPh>
    <phoneticPr fontId="20"/>
  </si>
  <si>
    <t>葉山2　桜1</t>
    <rPh sb="0" eb="2">
      <t>ハヤマ</t>
    </rPh>
    <rPh sb="4" eb="5">
      <t>サクラ</t>
    </rPh>
    <phoneticPr fontId="20"/>
  </si>
  <si>
    <t>広陵台1・5</t>
    <rPh sb="0" eb="3">
      <t>コウリョウダイ</t>
    </rPh>
    <phoneticPr fontId="20"/>
  </si>
  <si>
    <t>広陵台2・3・4</t>
    <rPh sb="0" eb="3">
      <t>コウリョウダイ</t>
    </rPh>
    <phoneticPr fontId="20"/>
  </si>
  <si>
    <t>UA</t>
    <phoneticPr fontId="20"/>
  </si>
  <si>
    <t>UB</t>
    <phoneticPr fontId="20"/>
  </si>
  <si>
    <t>UC</t>
    <phoneticPr fontId="20"/>
  </si>
  <si>
    <t>UD</t>
    <phoneticPr fontId="20"/>
  </si>
  <si>
    <t>UE</t>
    <phoneticPr fontId="20"/>
  </si>
  <si>
    <t>UF</t>
    <phoneticPr fontId="20"/>
  </si>
  <si>
    <t>UG</t>
    <phoneticPr fontId="20"/>
  </si>
  <si>
    <t>UH</t>
    <phoneticPr fontId="20"/>
  </si>
  <si>
    <t>城西ヶ丘</t>
    <rPh sb="0" eb="2">
      <t>ジョウサイ</t>
    </rPh>
    <rPh sb="3" eb="4">
      <t>オカ</t>
    </rPh>
    <phoneticPr fontId="20"/>
  </si>
  <si>
    <t>日の里・青葉台</t>
    <rPh sb="0" eb="1">
      <t>ヒ</t>
    </rPh>
    <rPh sb="2" eb="3">
      <t>サト</t>
    </rPh>
    <rPh sb="4" eb="6">
      <t>アオバ</t>
    </rPh>
    <rPh sb="6" eb="7">
      <t>ダイ</t>
    </rPh>
    <phoneticPr fontId="20"/>
  </si>
  <si>
    <t>自由ヶ丘</t>
    <rPh sb="0" eb="4">
      <t>ジユウガオカ</t>
    </rPh>
    <phoneticPr fontId="20"/>
  </si>
  <si>
    <t>くりえいと</t>
    <phoneticPr fontId="20"/>
  </si>
  <si>
    <t>赤間・石丸</t>
    <rPh sb="0" eb="2">
      <t>アカマ</t>
    </rPh>
    <rPh sb="3" eb="5">
      <t>イシマル</t>
    </rPh>
    <phoneticPr fontId="20"/>
  </si>
  <si>
    <t>広陵台</t>
    <rPh sb="0" eb="3">
      <t>コウリョウダイ</t>
    </rPh>
    <phoneticPr fontId="20"/>
  </si>
  <si>
    <t>くりえいと</t>
    <phoneticPr fontId="20"/>
  </si>
  <si>
    <t>西福間1・2</t>
    <rPh sb="0" eb="1">
      <t>ニシ</t>
    </rPh>
    <rPh sb="1" eb="3">
      <t>フクマ</t>
    </rPh>
    <phoneticPr fontId="20"/>
  </si>
  <si>
    <t>中央1</t>
    <rPh sb="0" eb="2">
      <t>チュウオウ</t>
    </rPh>
    <phoneticPr fontId="20"/>
  </si>
  <si>
    <t>中央2</t>
    <rPh sb="0" eb="2">
      <t>チュウオウ</t>
    </rPh>
    <phoneticPr fontId="20"/>
  </si>
  <si>
    <t>中央3・4</t>
    <rPh sb="0" eb="2">
      <t>チュウオウ</t>
    </rPh>
    <phoneticPr fontId="20"/>
  </si>
  <si>
    <t>中央5</t>
    <rPh sb="0" eb="2">
      <t>チュウオウ</t>
    </rPh>
    <phoneticPr fontId="20"/>
  </si>
  <si>
    <t>中央6</t>
    <rPh sb="0" eb="2">
      <t>チュウオウ</t>
    </rPh>
    <phoneticPr fontId="20"/>
  </si>
  <si>
    <t>福間駅東1・2・3</t>
    <rPh sb="0" eb="2">
      <t>フクマ</t>
    </rPh>
    <rPh sb="2" eb="3">
      <t>エキ</t>
    </rPh>
    <rPh sb="3" eb="4">
      <t>ヒガシ</t>
    </rPh>
    <phoneticPr fontId="20"/>
  </si>
  <si>
    <t>光陽台1・3　光陽台南</t>
    <rPh sb="0" eb="3">
      <t>コウヨウダイ</t>
    </rPh>
    <rPh sb="7" eb="10">
      <t>コウヨウダイ</t>
    </rPh>
    <rPh sb="10" eb="11">
      <t>ミナミ</t>
    </rPh>
    <phoneticPr fontId="20"/>
  </si>
  <si>
    <t>光陽台2</t>
    <rPh sb="0" eb="3">
      <t>コウヨウダイ</t>
    </rPh>
    <phoneticPr fontId="20"/>
  </si>
  <si>
    <t>花見が浜1・2・3</t>
    <rPh sb="0" eb="2">
      <t>ハナミ</t>
    </rPh>
    <rPh sb="3" eb="4">
      <t>ハマ</t>
    </rPh>
    <phoneticPr fontId="20"/>
  </si>
  <si>
    <t>花見が丘1</t>
    <rPh sb="0" eb="2">
      <t>ハナミ</t>
    </rPh>
    <rPh sb="3" eb="4">
      <t>オカ</t>
    </rPh>
    <phoneticPr fontId="20"/>
  </si>
  <si>
    <t>花見が丘2・3</t>
    <rPh sb="0" eb="2">
      <t>ハナミ</t>
    </rPh>
    <rPh sb="3" eb="4">
      <t>オカ</t>
    </rPh>
    <phoneticPr fontId="20"/>
  </si>
  <si>
    <t>花見の里1　福間南4</t>
    <rPh sb="0" eb="2">
      <t>ハナミ</t>
    </rPh>
    <rPh sb="3" eb="4">
      <t>サト</t>
    </rPh>
    <rPh sb="6" eb="8">
      <t>フクマ</t>
    </rPh>
    <rPh sb="8" eb="9">
      <t>ミナミ</t>
    </rPh>
    <phoneticPr fontId="20"/>
  </si>
  <si>
    <t>花見の里2・3</t>
    <rPh sb="0" eb="2">
      <t>ハナミ</t>
    </rPh>
    <rPh sb="3" eb="4">
      <t>サト</t>
    </rPh>
    <phoneticPr fontId="20"/>
  </si>
  <si>
    <t>福間南1</t>
    <rPh sb="0" eb="2">
      <t>フクマ</t>
    </rPh>
    <rPh sb="2" eb="3">
      <t>ミナミ</t>
    </rPh>
    <phoneticPr fontId="20"/>
  </si>
  <si>
    <t>福間南2</t>
    <rPh sb="0" eb="2">
      <t>フクマ</t>
    </rPh>
    <rPh sb="2" eb="3">
      <t>ミナミ</t>
    </rPh>
    <phoneticPr fontId="20"/>
  </si>
  <si>
    <t>福間南3</t>
    <rPh sb="0" eb="2">
      <t>フクマ</t>
    </rPh>
    <rPh sb="2" eb="3">
      <t>ミナミ</t>
    </rPh>
    <phoneticPr fontId="20"/>
  </si>
  <si>
    <t>福間南5</t>
    <rPh sb="0" eb="2">
      <t>フクマ</t>
    </rPh>
    <rPh sb="2" eb="3">
      <t>ミナミ</t>
    </rPh>
    <phoneticPr fontId="20"/>
  </si>
  <si>
    <t>有弥の里1・2</t>
    <rPh sb="0" eb="2">
      <t>ユミ</t>
    </rPh>
    <rPh sb="3" eb="4">
      <t>サト</t>
    </rPh>
    <phoneticPr fontId="20"/>
  </si>
  <si>
    <t>花見が丘</t>
    <rPh sb="0" eb="2">
      <t>ハナミ</t>
    </rPh>
    <rPh sb="3" eb="4">
      <t>オカ</t>
    </rPh>
    <phoneticPr fontId="20"/>
  </si>
  <si>
    <t>光陽台4・5</t>
    <rPh sb="0" eb="3">
      <t>コウヨウダイ</t>
    </rPh>
    <phoneticPr fontId="20"/>
  </si>
  <si>
    <t>光陽台6</t>
    <rPh sb="0" eb="3">
      <t>コウヨウダイ</t>
    </rPh>
    <phoneticPr fontId="20"/>
  </si>
  <si>
    <t>東福間1・5　小竹1</t>
    <rPh sb="0" eb="1">
      <t>ヒガシ</t>
    </rPh>
    <rPh sb="1" eb="3">
      <t>フクマ</t>
    </rPh>
    <rPh sb="7" eb="9">
      <t>オダケ</t>
    </rPh>
    <phoneticPr fontId="20"/>
  </si>
  <si>
    <t>東福間2　高平</t>
    <rPh sb="0" eb="1">
      <t>ヒガシ</t>
    </rPh>
    <rPh sb="1" eb="3">
      <t>フクマ</t>
    </rPh>
    <rPh sb="5" eb="7">
      <t>タカヒラ</t>
    </rPh>
    <phoneticPr fontId="20"/>
  </si>
  <si>
    <t>東福間3・4</t>
    <rPh sb="0" eb="1">
      <t>ヒガシ</t>
    </rPh>
    <rPh sb="1" eb="3">
      <t>フクマ</t>
    </rPh>
    <phoneticPr fontId="20"/>
  </si>
  <si>
    <t>東福間6・7　小竹2</t>
    <rPh sb="0" eb="1">
      <t>ヒガシ</t>
    </rPh>
    <rPh sb="1" eb="3">
      <t>フクマ</t>
    </rPh>
    <rPh sb="7" eb="9">
      <t>コタケ</t>
    </rPh>
    <phoneticPr fontId="20"/>
  </si>
  <si>
    <t>東福間8</t>
    <rPh sb="0" eb="1">
      <t>ヒガシ</t>
    </rPh>
    <rPh sb="1" eb="3">
      <t>フクマ</t>
    </rPh>
    <phoneticPr fontId="20"/>
  </si>
  <si>
    <t>東福間</t>
    <rPh sb="0" eb="1">
      <t>ヒガシ</t>
    </rPh>
    <rPh sb="1" eb="3">
      <t>フクマ</t>
    </rPh>
    <phoneticPr fontId="20"/>
  </si>
  <si>
    <t>FD-1</t>
    <phoneticPr fontId="20"/>
  </si>
  <si>
    <t>FD-2</t>
    <phoneticPr fontId="20"/>
  </si>
  <si>
    <t>FD-3</t>
    <phoneticPr fontId="20"/>
  </si>
  <si>
    <t>FD-4</t>
    <phoneticPr fontId="20"/>
  </si>
  <si>
    <t>FD-5</t>
    <phoneticPr fontId="20"/>
  </si>
  <si>
    <t>FD-6</t>
    <phoneticPr fontId="20"/>
  </si>
  <si>
    <t>FD-7</t>
    <phoneticPr fontId="20"/>
  </si>
  <si>
    <t>若木台1</t>
    <rPh sb="0" eb="2">
      <t>ワカキ</t>
    </rPh>
    <rPh sb="2" eb="3">
      <t>ダイ</t>
    </rPh>
    <phoneticPr fontId="20"/>
  </si>
  <si>
    <t>若木台2</t>
    <rPh sb="0" eb="2">
      <t>ワカキ</t>
    </rPh>
    <rPh sb="2" eb="3">
      <t>ダイ</t>
    </rPh>
    <phoneticPr fontId="20"/>
  </si>
  <si>
    <t>若木台3</t>
    <rPh sb="0" eb="2">
      <t>ワカキ</t>
    </rPh>
    <rPh sb="2" eb="3">
      <t>ダイ</t>
    </rPh>
    <phoneticPr fontId="20"/>
  </si>
  <si>
    <t>若木台4</t>
    <rPh sb="0" eb="2">
      <t>ワカキ</t>
    </rPh>
    <rPh sb="2" eb="3">
      <t>ダイ</t>
    </rPh>
    <phoneticPr fontId="20"/>
  </si>
  <si>
    <t>若木台5</t>
    <rPh sb="0" eb="2">
      <t>ワカキ</t>
    </rPh>
    <rPh sb="2" eb="3">
      <t>ダイ</t>
    </rPh>
    <phoneticPr fontId="20"/>
  </si>
  <si>
    <t>若木台6</t>
    <rPh sb="0" eb="2">
      <t>ワカキ</t>
    </rPh>
    <rPh sb="2" eb="3">
      <t>ダイ</t>
    </rPh>
    <phoneticPr fontId="20"/>
  </si>
  <si>
    <t>あけぼの　桜川</t>
    <rPh sb="5" eb="7">
      <t>サクラガワ</t>
    </rPh>
    <phoneticPr fontId="20"/>
  </si>
  <si>
    <t>若木台</t>
    <rPh sb="0" eb="2">
      <t>ワカキ</t>
    </rPh>
    <rPh sb="2" eb="3">
      <t>ダイ</t>
    </rPh>
    <phoneticPr fontId="20"/>
  </si>
  <si>
    <t>FE-2</t>
    <phoneticPr fontId="20"/>
  </si>
  <si>
    <t>FE-3</t>
    <phoneticPr fontId="20"/>
  </si>
  <si>
    <t>FE-5</t>
    <phoneticPr fontId="20"/>
  </si>
  <si>
    <t>FE-6</t>
    <phoneticPr fontId="20"/>
  </si>
  <si>
    <t>FE-7</t>
    <phoneticPr fontId="20"/>
  </si>
  <si>
    <t>FE-8</t>
    <phoneticPr fontId="20"/>
  </si>
  <si>
    <t>FE-9</t>
    <phoneticPr fontId="20"/>
  </si>
  <si>
    <t>FE-10</t>
    <phoneticPr fontId="20"/>
  </si>
  <si>
    <t>FE-12</t>
    <phoneticPr fontId="20"/>
  </si>
  <si>
    <t>宮司6</t>
    <rPh sb="0" eb="2">
      <t>ミヤジ</t>
    </rPh>
    <phoneticPr fontId="20"/>
  </si>
  <si>
    <t>宮司ヶ丘</t>
    <rPh sb="0" eb="2">
      <t>ミヤジ</t>
    </rPh>
    <rPh sb="3" eb="4">
      <t>オカ</t>
    </rPh>
    <phoneticPr fontId="20"/>
  </si>
  <si>
    <t>宮司浜1・2</t>
    <rPh sb="0" eb="2">
      <t>ミヤジ</t>
    </rPh>
    <rPh sb="2" eb="3">
      <t>ハマ</t>
    </rPh>
    <phoneticPr fontId="20"/>
  </si>
  <si>
    <t>宮司浜3・4</t>
    <rPh sb="0" eb="2">
      <t>ミヤジ</t>
    </rPh>
    <rPh sb="2" eb="3">
      <t>ハマ</t>
    </rPh>
    <phoneticPr fontId="20"/>
  </si>
  <si>
    <t>津屋崎1</t>
    <rPh sb="0" eb="3">
      <t>ツヤザキ</t>
    </rPh>
    <phoneticPr fontId="20"/>
  </si>
  <si>
    <t>津屋崎2</t>
    <rPh sb="0" eb="3">
      <t>ツヤザキ</t>
    </rPh>
    <phoneticPr fontId="20"/>
  </si>
  <si>
    <t>津屋崎3</t>
    <rPh sb="0" eb="3">
      <t>ツヤザキ</t>
    </rPh>
    <phoneticPr fontId="20"/>
  </si>
  <si>
    <t>津屋崎4</t>
    <rPh sb="0" eb="3">
      <t>ツヤザキ</t>
    </rPh>
    <phoneticPr fontId="20"/>
  </si>
  <si>
    <t>津屋崎7</t>
    <rPh sb="0" eb="3">
      <t>ツヤザキ</t>
    </rPh>
    <phoneticPr fontId="20"/>
  </si>
  <si>
    <t>津屋崎</t>
    <rPh sb="0" eb="3">
      <t>ツヤザキ</t>
    </rPh>
    <phoneticPr fontId="20"/>
  </si>
  <si>
    <t>FA</t>
    <phoneticPr fontId="20"/>
  </si>
  <si>
    <t>FB</t>
    <phoneticPr fontId="20"/>
  </si>
  <si>
    <t>FC</t>
    <phoneticPr fontId="20"/>
  </si>
  <si>
    <t>FD</t>
    <phoneticPr fontId="20"/>
  </si>
  <si>
    <t>FE</t>
    <phoneticPr fontId="20"/>
  </si>
  <si>
    <t>古賀市 計</t>
    <rPh sb="0" eb="2">
      <t>コガ</t>
    </rPh>
    <rPh sb="2" eb="3">
      <t>シ</t>
    </rPh>
    <rPh sb="4" eb="5">
      <t>ケイ</t>
    </rPh>
    <phoneticPr fontId="20"/>
  </si>
  <si>
    <t>新宮町 計</t>
    <rPh sb="0" eb="3">
      <t>シングウマチ</t>
    </rPh>
    <rPh sb="4" eb="5">
      <t>ケイ</t>
    </rPh>
    <phoneticPr fontId="20"/>
  </si>
  <si>
    <t>花見東3・4</t>
    <rPh sb="0" eb="3">
      <t>ハナミヒガシ</t>
    </rPh>
    <phoneticPr fontId="20"/>
  </si>
  <si>
    <t>花見東7</t>
    <rPh sb="0" eb="3">
      <t>ハナミヒガシ</t>
    </rPh>
    <phoneticPr fontId="20"/>
  </si>
  <si>
    <t>花見南1</t>
    <rPh sb="0" eb="2">
      <t>ハナミ</t>
    </rPh>
    <rPh sb="2" eb="3">
      <t>ミナミ</t>
    </rPh>
    <phoneticPr fontId="20"/>
  </si>
  <si>
    <t>花見南2</t>
    <rPh sb="0" eb="2">
      <t>ハナミ</t>
    </rPh>
    <rPh sb="2" eb="3">
      <t>ミナミ</t>
    </rPh>
    <phoneticPr fontId="20"/>
  </si>
  <si>
    <t>花見南3</t>
    <rPh sb="0" eb="2">
      <t>ハナミ</t>
    </rPh>
    <rPh sb="2" eb="3">
      <t>ミナミ</t>
    </rPh>
    <phoneticPr fontId="20"/>
  </si>
  <si>
    <t>花見</t>
    <rPh sb="0" eb="2">
      <t>ハナミ</t>
    </rPh>
    <phoneticPr fontId="20"/>
  </si>
  <si>
    <t>GB-3</t>
    <phoneticPr fontId="20"/>
  </si>
  <si>
    <t>GB-7</t>
    <phoneticPr fontId="20"/>
  </si>
  <si>
    <t>GB-8</t>
    <phoneticPr fontId="20"/>
  </si>
  <si>
    <t>GB-1</t>
    <phoneticPr fontId="20"/>
  </si>
  <si>
    <t>舞の里1</t>
    <rPh sb="0" eb="1">
      <t>マイ</t>
    </rPh>
    <rPh sb="2" eb="3">
      <t>サト</t>
    </rPh>
    <phoneticPr fontId="20"/>
  </si>
  <si>
    <t>舞の里4</t>
    <rPh sb="0" eb="1">
      <t>マイ</t>
    </rPh>
    <rPh sb="2" eb="3">
      <t>サト</t>
    </rPh>
    <phoneticPr fontId="20"/>
  </si>
  <si>
    <t>千鳥2</t>
    <rPh sb="0" eb="2">
      <t>チドリ</t>
    </rPh>
    <phoneticPr fontId="20"/>
  </si>
  <si>
    <t>千鳥3・4・5</t>
    <rPh sb="0" eb="2">
      <t>チドリ</t>
    </rPh>
    <phoneticPr fontId="20"/>
  </si>
  <si>
    <t>千鳥6</t>
    <rPh sb="0" eb="2">
      <t>チドリ</t>
    </rPh>
    <phoneticPr fontId="20"/>
  </si>
  <si>
    <t>舞の里・千鳥</t>
    <rPh sb="0" eb="1">
      <t>マイ</t>
    </rPh>
    <rPh sb="2" eb="3">
      <t>サト</t>
    </rPh>
    <rPh sb="4" eb="6">
      <t>チドリ</t>
    </rPh>
    <phoneticPr fontId="20"/>
  </si>
  <si>
    <t>GC-1</t>
    <phoneticPr fontId="20"/>
  </si>
  <si>
    <t>GC-2</t>
    <phoneticPr fontId="20"/>
  </si>
  <si>
    <t>GC-3</t>
    <phoneticPr fontId="20"/>
  </si>
  <si>
    <t>GC-4</t>
    <phoneticPr fontId="20"/>
  </si>
  <si>
    <t>GC-5</t>
    <phoneticPr fontId="20"/>
  </si>
  <si>
    <t>GC-6</t>
    <phoneticPr fontId="20"/>
  </si>
  <si>
    <t>GC-7</t>
    <phoneticPr fontId="20"/>
  </si>
  <si>
    <t>天神1</t>
    <rPh sb="0" eb="2">
      <t>テンジン</t>
    </rPh>
    <phoneticPr fontId="20"/>
  </si>
  <si>
    <t>天神2・4</t>
    <rPh sb="0" eb="2">
      <t>テンジン</t>
    </rPh>
    <phoneticPr fontId="20"/>
  </si>
  <si>
    <t>天神3　駅東4・5</t>
    <rPh sb="0" eb="2">
      <t>テンジン</t>
    </rPh>
    <rPh sb="4" eb="5">
      <t>エキ</t>
    </rPh>
    <rPh sb="5" eb="6">
      <t>ヒガシ</t>
    </rPh>
    <phoneticPr fontId="20"/>
  </si>
  <si>
    <t>天神5</t>
    <rPh sb="0" eb="2">
      <t>テンジン</t>
    </rPh>
    <phoneticPr fontId="20"/>
  </si>
  <si>
    <t>天神6</t>
    <rPh sb="0" eb="2">
      <t>テンジン</t>
    </rPh>
    <phoneticPr fontId="20"/>
  </si>
  <si>
    <t>天神7</t>
    <rPh sb="0" eb="2">
      <t>テンジン</t>
    </rPh>
    <phoneticPr fontId="20"/>
  </si>
  <si>
    <t>駅東1・2・3</t>
    <rPh sb="0" eb="1">
      <t>エキ</t>
    </rPh>
    <rPh sb="1" eb="2">
      <t>ヒガシ</t>
    </rPh>
    <phoneticPr fontId="20"/>
  </si>
  <si>
    <t>天神</t>
    <rPh sb="0" eb="2">
      <t>テンジン</t>
    </rPh>
    <phoneticPr fontId="20"/>
  </si>
  <si>
    <t>中央・久保</t>
    <rPh sb="0" eb="2">
      <t>チュウオウ</t>
    </rPh>
    <rPh sb="3" eb="5">
      <t>クボ</t>
    </rPh>
    <phoneticPr fontId="20"/>
  </si>
  <si>
    <t>日吉1</t>
    <rPh sb="0" eb="2">
      <t>ヒヨシ</t>
    </rPh>
    <phoneticPr fontId="20"/>
  </si>
  <si>
    <t>日吉2・3</t>
    <rPh sb="0" eb="2">
      <t>ヒヨシ</t>
    </rPh>
    <phoneticPr fontId="20"/>
  </si>
  <si>
    <t>花鶴丘1</t>
    <rPh sb="0" eb="3">
      <t>カヅルガオカ</t>
    </rPh>
    <phoneticPr fontId="20"/>
  </si>
  <si>
    <t>花鶴丘2</t>
    <rPh sb="0" eb="3">
      <t>カヅルガオカ</t>
    </rPh>
    <phoneticPr fontId="20"/>
  </si>
  <si>
    <t>今の庄1</t>
    <rPh sb="0" eb="1">
      <t>イマ</t>
    </rPh>
    <rPh sb="2" eb="3">
      <t>ショウ</t>
    </rPh>
    <phoneticPr fontId="20"/>
  </si>
  <si>
    <t>今の庄2</t>
    <rPh sb="0" eb="1">
      <t>イマ</t>
    </rPh>
    <rPh sb="2" eb="3">
      <t>ショウ</t>
    </rPh>
    <phoneticPr fontId="20"/>
  </si>
  <si>
    <t>今の庄3</t>
    <rPh sb="0" eb="1">
      <t>イマ</t>
    </rPh>
    <rPh sb="2" eb="3">
      <t>ショウ</t>
    </rPh>
    <phoneticPr fontId="20"/>
  </si>
  <si>
    <t>花鶴丘</t>
    <rPh sb="0" eb="3">
      <t>カヅルガオカ</t>
    </rPh>
    <phoneticPr fontId="20"/>
  </si>
  <si>
    <t>下府4・5</t>
    <rPh sb="0" eb="2">
      <t>シモノフ</t>
    </rPh>
    <phoneticPr fontId="20"/>
  </si>
  <si>
    <t>下府6・7・8　大字新宮</t>
    <rPh sb="0" eb="2">
      <t>シモノフ</t>
    </rPh>
    <rPh sb="8" eb="10">
      <t>オオアザ</t>
    </rPh>
    <rPh sb="10" eb="12">
      <t>シングウ</t>
    </rPh>
    <phoneticPr fontId="20"/>
  </si>
  <si>
    <t>緑ヶ浜1・3・4</t>
    <rPh sb="0" eb="3">
      <t>ミドリガハマ</t>
    </rPh>
    <phoneticPr fontId="20"/>
  </si>
  <si>
    <t>緑ヶ浜2</t>
    <rPh sb="0" eb="3">
      <t>ミドリガハマ</t>
    </rPh>
    <phoneticPr fontId="20"/>
  </si>
  <si>
    <t>桜山手1・2・3</t>
    <rPh sb="0" eb="1">
      <t>サクラ</t>
    </rPh>
    <rPh sb="1" eb="3">
      <t>ヤマテ</t>
    </rPh>
    <phoneticPr fontId="20"/>
  </si>
  <si>
    <t>美咲1・2・3</t>
    <rPh sb="0" eb="2">
      <t>ミサキ</t>
    </rPh>
    <phoneticPr fontId="20"/>
  </si>
  <si>
    <t>夜臼1・2・3・4</t>
    <rPh sb="0" eb="2">
      <t>ユウス</t>
    </rPh>
    <phoneticPr fontId="20"/>
  </si>
  <si>
    <t>夜臼5・6</t>
    <rPh sb="0" eb="2">
      <t>ユウス</t>
    </rPh>
    <phoneticPr fontId="20"/>
  </si>
  <si>
    <t>古賀市</t>
    <rPh sb="0" eb="3">
      <t>コガシ</t>
    </rPh>
    <phoneticPr fontId="20"/>
  </si>
  <si>
    <t>新宮町</t>
    <rPh sb="0" eb="3">
      <t>シングウマチ</t>
    </rPh>
    <phoneticPr fontId="20"/>
  </si>
  <si>
    <t>下府・緑ヶ浜</t>
    <rPh sb="0" eb="2">
      <t>シモノフ</t>
    </rPh>
    <rPh sb="3" eb="4">
      <t>ミドリ</t>
    </rPh>
    <rPh sb="5" eb="6">
      <t>ハマ</t>
    </rPh>
    <phoneticPr fontId="20"/>
  </si>
  <si>
    <t>HA-1</t>
    <phoneticPr fontId="20"/>
  </si>
  <si>
    <t>HA-2</t>
    <phoneticPr fontId="20"/>
  </si>
  <si>
    <t>HA-3</t>
    <phoneticPr fontId="20"/>
  </si>
  <si>
    <t>HA-4</t>
    <phoneticPr fontId="20"/>
  </si>
  <si>
    <t>HA-5</t>
    <phoneticPr fontId="20"/>
  </si>
  <si>
    <t>HA-6</t>
    <phoneticPr fontId="20"/>
  </si>
  <si>
    <t>HA-7</t>
    <phoneticPr fontId="20"/>
  </si>
  <si>
    <t>HA-8</t>
    <phoneticPr fontId="20"/>
  </si>
  <si>
    <t>美和台1</t>
    <rPh sb="0" eb="2">
      <t>ミワ</t>
    </rPh>
    <rPh sb="2" eb="3">
      <t>ダイ</t>
    </rPh>
    <phoneticPr fontId="20"/>
  </si>
  <si>
    <t>美和台2</t>
    <rPh sb="0" eb="2">
      <t>ミワ</t>
    </rPh>
    <rPh sb="2" eb="3">
      <t>ダイ</t>
    </rPh>
    <phoneticPr fontId="20"/>
  </si>
  <si>
    <t>美和台3</t>
    <rPh sb="0" eb="2">
      <t>ミワ</t>
    </rPh>
    <rPh sb="2" eb="3">
      <t>ダイ</t>
    </rPh>
    <phoneticPr fontId="20"/>
  </si>
  <si>
    <t>美和台4</t>
    <rPh sb="0" eb="2">
      <t>ミワ</t>
    </rPh>
    <rPh sb="2" eb="3">
      <t>ダイ</t>
    </rPh>
    <phoneticPr fontId="20"/>
  </si>
  <si>
    <t>美和台5</t>
    <rPh sb="0" eb="2">
      <t>ミワ</t>
    </rPh>
    <rPh sb="2" eb="3">
      <t>ダイ</t>
    </rPh>
    <phoneticPr fontId="20"/>
  </si>
  <si>
    <t>美和台6</t>
    <rPh sb="0" eb="2">
      <t>ミワ</t>
    </rPh>
    <rPh sb="2" eb="3">
      <t>ダイ</t>
    </rPh>
    <phoneticPr fontId="20"/>
  </si>
  <si>
    <t>美和台7</t>
    <rPh sb="0" eb="2">
      <t>ミワ</t>
    </rPh>
    <rPh sb="2" eb="3">
      <t>ダイ</t>
    </rPh>
    <phoneticPr fontId="20"/>
  </si>
  <si>
    <t>美和台新町</t>
    <rPh sb="0" eb="2">
      <t>ミワ</t>
    </rPh>
    <rPh sb="2" eb="3">
      <t>ダイ</t>
    </rPh>
    <rPh sb="3" eb="5">
      <t>シンマチ</t>
    </rPh>
    <phoneticPr fontId="20"/>
  </si>
  <si>
    <t>美和台</t>
    <rPh sb="0" eb="2">
      <t>ミワ</t>
    </rPh>
    <rPh sb="2" eb="3">
      <t>ダイ</t>
    </rPh>
    <phoneticPr fontId="20"/>
  </si>
  <si>
    <t>和白丘1①</t>
    <rPh sb="0" eb="3">
      <t>ワジロガオカ</t>
    </rPh>
    <phoneticPr fontId="20"/>
  </si>
  <si>
    <t>和白丘1②</t>
    <rPh sb="0" eb="3">
      <t>ワジロガオカ</t>
    </rPh>
    <phoneticPr fontId="20"/>
  </si>
  <si>
    <t>和白丘2①</t>
    <rPh sb="0" eb="3">
      <t>ワジロガオカ</t>
    </rPh>
    <phoneticPr fontId="20"/>
  </si>
  <si>
    <t>和白丘2②</t>
    <rPh sb="0" eb="3">
      <t>ワジロガオカ</t>
    </rPh>
    <phoneticPr fontId="20"/>
  </si>
  <si>
    <t>和白丘3</t>
    <rPh sb="0" eb="3">
      <t>ワジロガオカ</t>
    </rPh>
    <phoneticPr fontId="20"/>
  </si>
  <si>
    <t>和白丘4</t>
    <rPh sb="0" eb="3">
      <t>ワジロガオカ</t>
    </rPh>
    <phoneticPr fontId="20"/>
  </si>
  <si>
    <t>和白1</t>
    <rPh sb="0" eb="2">
      <t>ワジロ</t>
    </rPh>
    <phoneticPr fontId="20"/>
  </si>
  <si>
    <t>和白2・和白3①</t>
    <rPh sb="0" eb="2">
      <t>ワジロ</t>
    </rPh>
    <rPh sb="4" eb="6">
      <t>ワジロ</t>
    </rPh>
    <phoneticPr fontId="20"/>
  </si>
  <si>
    <t>和白3②</t>
    <rPh sb="0" eb="2">
      <t>ワジロ</t>
    </rPh>
    <phoneticPr fontId="20"/>
  </si>
  <si>
    <t>和白4①</t>
    <rPh sb="0" eb="2">
      <t>ワジロ</t>
    </rPh>
    <phoneticPr fontId="20"/>
  </si>
  <si>
    <t>和白4②</t>
    <rPh sb="0" eb="2">
      <t>ワジロ</t>
    </rPh>
    <phoneticPr fontId="20"/>
  </si>
  <si>
    <t>和白5②</t>
    <rPh sb="0" eb="2">
      <t>ワジロ</t>
    </rPh>
    <phoneticPr fontId="20"/>
  </si>
  <si>
    <t>和白6</t>
    <rPh sb="0" eb="2">
      <t>ワジロ</t>
    </rPh>
    <phoneticPr fontId="20"/>
  </si>
  <si>
    <t>三苫1</t>
    <rPh sb="0" eb="2">
      <t>ミトマ</t>
    </rPh>
    <phoneticPr fontId="20"/>
  </si>
  <si>
    <t>三苫2①</t>
    <rPh sb="0" eb="2">
      <t>ミトマ</t>
    </rPh>
    <phoneticPr fontId="20"/>
  </si>
  <si>
    <t>三苫2②</t>
    <rPh sb="0" eb="2">
      <t>ミトマ</t>
    </rPh>
    <phoneticPr fontId="20"/>
  </si>
  <si>
    <t>三苫3</t>
    <rPh sb="0" eb="2">
      <t>ミトマ</t>
    </rPh>
    <phoneticPr fontId="20"/>
  </si>
  <si>
    <t>三苫4</t>
    <rPh sb="0" eb="2">
      <t>ミトマ</t>
    </rPh>
    <phoneticPr fontId="20"/>
  </si>
  <si>
    <t>三苫5</t>
    <rPh sb="0" eb="2">
      <t>ミトマ</t>
    </rPh>
    <phoneticPr fontId="20"/>
  </si>
  <si>
    <t>三苫6・7</t>
    <rPh sb="0" eb="2">
      <t>ミトマ</t>
    </rPh>
    <phoneticPr fontId="20"/>
  </si>
  <si>
    <t>三苫</t>
    <rPh sb="0" eb="2">
      <t>ミトマ</t>
    </rPh>
    <phoneticPr fontId="20"/>
  </si>
  <si>
    <t>HD-1</t>
    <phoneticPr fontId="20"/>
  </si>
  <si>
    <t>HD-2</t>
    <phoneticPr fontId="20"/>
  </si>
  <si>
    <t>塩浜1①</t>
    <rPh sb="0" eb="2">
      <t>シオハマ</t>
    </rPh>
    <phoneticPr fontId="20"/>
  </si>
  <si>
    <t>塩浜1②・塩浜3</t>
    <rPh sb="0" eb="2">
      <t>シオハマ</t>
    </rPh>
    <rPh sb="5" eb="7">
      <t>シオハマ</t>
    </rPh>
    <phoneticPr fontId="20"/>
  </si>
  <si>
    <t>高美台1</t>
    <rPh sb="0" eb="3">
      <t>タカミダイ</t>
    </rPh>
    <phoneticPr fontId="20"/>
  </si>
  <si>
    <t>高美台2</t>
    <rPh sb="0" eb="3">
      <t>タカミダイ</t>
    </rPh>
    <phoneticPr fontId="20"/>
  </si>
  <si>
    <t>高美台3</t>
    <rPh sb="0" eb="3">
      <t>タカミダイ</t>
    </rPh>
    <phoneticPr fontId="20"/>
  </si>
  <si>
    <t>高美台4</t>
    <rPh sb="0" eb="3">
      <t>タカミダイ</t>
    </rPh>
    <phoneticPr fontId="20"/>
  </si>
  <si>
    <t>和白東1①</t>
    <rPh sb="0" eb="3">
      <t>ワジロヒガシ</t>
    </rPh>
    <phoneticPr fontId="20"/>
  </si>
  <si>
    <t>和白東1②</t>
    <rPh sb="0" eb="3">
      <t>ワジロヒガシ</t>
    </rPh>
    <phoneticPr fontId="20"/>
  </si>
  <si>
    <t>和白東2</t>
    <rPh sb="0" eb="3">
      <t>ワジロヒガシ</t>
    </rPh>
    <phoneticPr fontId="20"/>
  </si>
  <si>
    <t>和白東3</t>
    <rPh sb="0" eb="3">
      <t>ワジロヒガシ</t>
    </rPh>
    <phoneticPr fontId="20"/>
  </si>
  <si>
    <t>和白東4</t>
    <rPh sb="0" eb="3">
      <t>ワジロヒガシ</t>
    </rPh>
    <phoneticPr fontId="20"/>
  </si>
  <si>
    <t>和白東5</t>
    <rPh sb="0" eb="3">
      <t>ワジロヒガシ</t>
    </rPh>
    <phoneticPr fontId="20"/>
  </si>
  <si>
    <t>香住ケ丘1・7</t>
    <rPh sb="0" eb="4">
      <t>カスミガオカ</t>
    </rPh>
    <phoneticPr fontId="20"/>
  </si>
  <si>
    <t>香住ケ丘2①</t>
    <rPh sb="0" eb="4">
      <t>カスミガオカ</t>
    </rPh>
    <phoneticPr fontId="20"/>
  </si>
  <si>
    <t>香住ケ丘2②</t>
    <rPh sb="0" eb="4">
      <t>カスミガオカ</t>
    </rPh>
    <phoneticPr fontId="20"/>
  </si>
  <si>
    <t>香住ケ丘3</t>
    <rPh sb="0" eb="4">
      <t>カスミガオカ</t>
    </rPh>
    <phoneticPr fontId="20"/>
  </si>
  <si>
    <t>香住ケ丘5</t>
    <rPh sb="0" eb="4">
      <t>カスミガオカ</t>
    </rPh>
    <phoneticPr fontId="20"/>
  </si>
  <si>
    <t>唐原1</t>
    <rPh sb="0" eb="2">
      <t>トウノハル</t>
    </rPh>
    <phoneticPr fontId="20"/>
  </si>
  <si>
    <t>唐原2</t>
    <rPh sb="0" eb="2">
      <t>トウノハル</t>
    </rPh>
    <phoneticPr fontId="20"/>
  </si>
  <si>
    <t>唐原3</t>
    <rPh sb="0" eb="2">
      <t>トウノハル</t>
    </rPh>
    <phoneticPr fontId="20"/>
  </si>
  <si>
    <t>唐原4</t>
    <rPh sb="0" eb="2">
      <t>トウノハル</t>
    </rPh>
    <phoneticPr fontId="20"/>
  </si>
  <si>
    <t>唐原5</t>
    <rPh sb="0" eb="2">
      <t>トウノハル</t>
    </rPh>
    <phoneticPr fontId="20"/>
  </si>
  <si>
    <t>香住ケ丘・唐原</t>
    <rPh sb="0" eb="4">
      <t>カスミガオカ</t>
    </rPh>
    <rPh sb="5" eb="7">
      <t>トウノハル</t>
    </rPh>
    <phoneticPr fontId="20"/>
  </si>
  <si>
    <t>HG-2</t>
    <phoneticPr fontId="20"/>
  </si>
  <si>
    <t>HG-3</t>
    <phoneticPr fontId="20"/>
  </si>
  <si>
    <t>松香台1①</t>
    <rPh sb="0" eb="3">
      <t>マツカダイ</t>
    </rPh>
    <phoneticPr fontId="20"/>
  </si>
  <si>
    <t>松香台1②</t>
    <rPh sb="0" eb="3">
      <t>マツカダイ</t>
    </rPh>
    <phoneticPr fontId="20"/>
  </si>
  <si>
    <t>松香台2</t>
    <rPh sb="0" eb="3">
      <t>マツカダイ</t>
    </rPh>
    <phoneticPr fontId="20"/>
  </si>
  <si>
    <t>下原1</t>
    <rPh sb="0" eb="2">
      <t>シモバル</t>
    </rPh>
    <phoneticPr fontId="20"/>
  </si>
  <si>
    <t>下原3</t>
    <rPh sb="0" eb="2">
      <t>シモバル</t>
    </rPh>
    <phoneticPr fontId="20"/>
  </si>
  <si>
    <t>下原4②・下原5</t>
    <rPh sb="0" eb="2">
      <t>シモバル</t>
    </rPh>
    <rPh sb="5" eb="7">
      <t>シモバル</t>
    </rPh>
    <phoneticPr fontId="20"/>
  </si>
  <si>
    <t>松香台・下原</t>
    <rPh sb="0" eb="3">
      <t>マツカダイ</t>
    </rPh>
    <rPh sb="4" eb="6">
      <t>シモバル</t>
    </rPh>
    <phoneticPr fontId="20"/>
  </si>
  <si>
    <t>HI-2</t>
    <phoneticPr fontId="20"/>
  </si>
  <si>
    <t>HI-5</t>
    <phoneticPr fontId="20"/>
  </si>
  <si>
    <t>HI-6</t>
    <phoneticPr fontId="20"/>
  </si>
  <si>
    <t>HI-8</t>
    <phoneticPr fontId="20"/>
  </si>
  <si>
    <t>HI-9</t>
    <phoneticPr fontId="20"/>
  </si>
  <si>
    <t>御島崎1①</t>
    <rPh sb="0" eb="3">
      <t>ミシマザキ</t>
    </rPh>
    <phoneticPr fontId="20"/>
  </si>
  <si>
    <t>御島崎1②</t>
    <rPh sb="0" eb="3">
      <t>ミシマザキ</t>
    </rPh>
    <phoneticPr fontId="20"/>
  </si>
  <si>
    <t>御島崎2</t>
    <rPh sb="0" eb="3">
      <t>ミシマザキ</t>
    </rPh>
    <phoneticPr fontId="20"/>
  </si>
  <si>
    <t>香椎駅東4①</t>
    <rPh sb="0" eb="3">
      <t>カシイエキ</t>
    </rPh>
    <rPh sb="3" eb="4">
      <t>ヒガシ</t>
    </rPh>
    <phoneticPr fontId="20"/>
  </si>
  <si>
    <t>香椎駅東4②</t>
    <rPh sb="0" eb="3">
      <t>カシイエキ</t>
    </rPh>
    <rPh sb="3" eb="4">
      <t>ヒガシ</t>
    </rPh>
    <phoneticPr fontId="20"/>
  </si>
  <si>
    <t>香椎駅前3①</t>
    <rPh sb="0" eb="3">
      <t>カシイエキ</t>
    </rPh>
    <rPh sb="3" eb="4">
      <t>マエ</t>
    </rPh>
    <phoneticPr fontId="20"/>
  </si>
  <si>
    <t>香椎駅前3②</t>
    <rPh sb="0" eb="4">
      <t>カシイエキマエ</t>
    </rPh>
    <phoneticPr fontId="20"/>
  </si>
  <si>
    <t>香椎駅東1①</t>
    <rPh sb="0" eb="3">
      <t>カシイエキ</t>
    </rPh>
    <rPh sb="3" eb="4">
      <t>ヒガシ</t>
    </rPh>
    <phoneticPr fontId="20"/>
  </si>
  <si>
    <t>香椎駅東1②・香椎駅東2</t>
    <rPh sb="0" eb="3">
      <t>カシイエキ</t>
    </rPh>
    <rPh sb="3" eb="4">
      <t>ヒガシ</t>
    </rPh>
    <rPh sb="7" eb="10">
      <t>カシイエキ</t>
    </rPh>
    <rPh sb="10" eb="11">
      <t>ヒガシ</t>
    </rPh>
    <phoneticPr fontId="20"/>
  </si>
  <si>
    <t>香椎駅東3①</t>
    <rPh sb="0" eb="3">
      <t>カシイエキ</t>
    </rPh>
    <rPh sb="3" eb="4">
      <t>ヒガシ</t>
    </rPh>
    <phoneticPr fontId="20"/>
  </si>
  <si>
    <t>香椎駅東3②</t>
    <rPh sb="0" eb="3">
      <t>カシイエキ</t>
    </rPh>
    <rPh sb="3" eb="4">
      <t>ヒガシ</t>
    </rPh>
    <phoneticPr fontId="20"/>
  </si>
  <si>
    <t>香椎駅前1</t>
    <rPh sb="0" eb="3">
      <t>カシイエキ</t>
    </rPh>
    <rPh sb="3" eb="4">
      <t>マエ</t>
    </rPh>
    <phoneticPr fontId="20"/>
  </si>
  <si>
    <t>香椎駅前2</t>
    <rPh sb="0" eb="4">
      <t>カシイエキマエ</t>
    </rPh>
    <phoneticPr fontId="20"/>
  </si>
  <si>
    <t>御島崎・香椎駅東、前</t>
    <rPh sb="0" eb="3">
      <t>ミシマザキ</t>
    </rPh>
    <rPh sb="4" eb="7">
      <t>カシイエキ</t>
    </rPh>
    <rPh sb="7" eb="8">
      <t>ヒガシ</t>
    </rPh>
    <rPh sb="9" eb="10">
      <t>マエ</t>
    </rPh>
    <phoneticPr fontId="20"/>
  </si>
  <si>
    <t>HJ-3</t>
    <phoneticPr fontId="20"/>
  </si>
  <si>
    <t>HJ-4</t>
    <phoneticPr fontId="20"/>
  </si>
  <si>
    <t>HJ-5</t>
    <phoneticPr fontId="20"/>
  </si>
  <si>
    <t>HJ-6</t>
    <phoneticPr fontId="20"/>
  </si>
  <si>
    <t>HJ-7</t>
    <phoneticPr fontId="20"/>
  </si>
  <si>
    <t>HJ-8</t>
    <phoneticPr fontId="20"/>
  </si>
  <si>
    <t>HJ-9</t>
    <phoneticPr fontId="20"/>
  </si>
  <si>
    <t>HJ-10</t>
    <phoneticPr fontId="20"/>
  </si>
  <si>
    <t>香椎1①</t>
    <rPh sb="0" eb="2">
      <t>カシイ</t>
    </rPh>
    <phoneticPr fontId="20"/>
  </si>
  <si>
    <t>香椎1②</t>
    <rPh sb="0" eb="2">
      <t>カシイ</t>
    </rPh>
    <phoneticPr fontId="20"/>
  </si>
  <si>
    <t>香椎2①</t>
    <rPh sb="0" eb="2">
      <t>カシイ</t>
    </rPh>
    <phoneticPr fontId="20"/>
  </si>
  <si>
    <t>香椎2②</t>
    <rPh sb="0" eb="2">
      <t>カシイ</t>
    </rPh>
    <phoneticPr fontId="20"/>
  </si>
  <si>
    <t>香椎3</t>
    <rPh sb="0" eb="2">
      <t>カシイ</t>
    </rPh>
    <phoneticPr fontId="20"/>
  </si>
  <si>
    <t>香椎4</t>
    <rPh sb="0" eb="2">
      <t>カシイ</t>
    </rPh>
    <phoneticPr fontId="20"/>
  </si>
  <si>
    <t>香椎5</t>
    <rPh sb="0" eb="2">
      <t>カシイ</t>
    </rPh>
    <phoneticPr fontId="20"/>
  </si>
  <si>
    <t>香椎6</t>
    <rPh sb="0" eb="2">
      <t>カシイ</t>
    </rPh>
    <phoneticPr fontId="20"/>
  </si>
  <si>
    <t>香椎台1</t>
    <rPh sb="0" eb="2">
      <t>カシイ</t>
    </rPh>
    <rPh sb="2" eb="3">
      <t>ダイ</t>
    </rPh>
    <phoneticPr fontId="20"/>
  </si>
  <si>
    <t>香椎台2</t>
    <rPh sb="0" eb="2">
      <t>カシイ</t>
    </rPh>
    <rPh sb="2" eb="3">
      <t>ダイ</t>
    </rPh>
    <phoneticPr fontId="20"/>
  </si>
  <si>
    <t>香椎台3</t>
    <rPh sb="0" eb="2">
      <t>カシイ</t>
    </rPh>
    <rPh sb="2" eb="3">
      <t>ダイ</t>
    </rPh>
    <phoneticPr fontId="20"/>
  </si>
  <si>
    <t>香椎台4</t>
    <rPh sb="0" eb="2">
      <t>カシイ</t>
    </rPh>
    <rPh sb="2" eb="3">
      <t>ダイ</t>
    </rPh>
    <phoneticPr fontId="20"/>
  </si>
  <si>
    <t>香椎台5</t>
    <rPh sb="0" eb="2">
      <t>カシイ</t>
    </rPh>
    <rPh sb="2" eb="3">
      <t>ダイ</t>
    </rPh>
    <phoneticPr fontId="20"/>
  </si>
  <si>
    <t>香椎・香椎台</t>
    <rPh sb="0" eb="2">
      <t>カシイ</t>
    </rPh>
    <rPh sb="3" eb="5">
      <t>カシイ</t>
    </rPh>
    <rPh sb="5" eb="6">
      <t>ダイ</t>
    </rPh>
    <phoneticPr fontId="20"/>
  </si>
  <si>
    <t>東区①</t>
    <rPh sb="0" eb="2">
      <t>ヒガシク</t>
    </rPh>
    <phoneticPr fontId="23"/>
  </si>
  <si>
    <t>東区① 計</t>
    <rPh sb="0" eb="2">
      <t>ヒガシク</t>
    </rPh>
    <rPh sb="4" eb="5">
      <t>ケイ</t>
    </rPh>
    <phoneticPr fontId="20"/>
  </si>
  <si>
    <t>東区②</t>
    <rPh sb="0" eb="2">
      <t>ヒガシク</t>
    </rPh>
    <phoneticPr fontId="23"/>
  </si>
  <si>
    <t>東区② 計</t>
    <rPh sb="0" eb="2">
      <t>ヒガシク</t>
    </rPh>
    <rPh sb="4" eb="5">
      <t>ケイ</t>
    </rPh>
    <phoneticPr fontId="20"/>
  </si>
  <si>
    <t>HK-3</t>
    <phoneticPr fontId="23"/>
  </si>
  <si>
    <t>HK-4</t>
    <phoneticPr fontId="23"/>
  </si>
  <si>
    <t>HK-5</t>
    <phoneticPr fontId="23"/>
  </si>
  <si>
    <t>HK-7</t>
    <phoneticPr fontId="23"/>
  </si>
  <si>
    <t>香椎浜1①</t>
    <rPh sb="0" eb="3">
      <t>カシイハマ</t>
    </rPh>
    <phoneticPr fontId="23"/>
  </si>
  <si>
    <t>香椎浜1②</t>
    <rPh sb="0" eb="3">
      <t>カシイハマ</t>
    </rPh>
    <phoneticPr fontId="23"/>
  </si>
  <si>
    <t>香椎浜2①</t>
    <rPh sb="0" eb="3">
      <t>カシイハマ</t>
    </rPh>
    <phoneticPr fontId="23"/>
  </si>
  <si>
    <t>香椎浜2②</t>
    <rPh sb="0" eb="3">
      <t>カシイハマ</t>
    </rPh>
    <phoneticPr fontId="23"/>
  </si>
  <si>
    <t>香椎浜2③</t>
    <rPh sb="0" eb="3">
      <t>カシイハマ</t>
    </rPh>
    <phoneticPr fontId="23"/>
  </si>
  <si>
    <t>香椎浜3</t>
    <rPh sb="0" eb="3">
      <t>カシイハマ</t>
    </rPh>
    <phoneticPr fontId="23"/>
  </si>
  <si>
    <t>香椎浜4</t>
    <rPh sb="0" eb="3">
      <t>カシイハマ</t>
    </rPh>
    <phoneticPr fontId="23"/>
  </si>
  <si>
    <t>香椎団地</t>
    <rPh sb="0" eb="2">
      <t>カシイ</t>
    </rPh>
    <rPh sb="2" eb="4">
      <t>ダンチ</t>
    </rPh>
    <phoneticPr fontId="23"/>
  </si>
  <si>
    <t>香椎照葉3・4</t>
    <rPh sb="0" eb="2">
      <t>カシイ</t>
    </rPh>
    <rPh sb="2" eb="4">
      <t>テリハ</t>
    </rPh>
    <phoneticPr fontId="23"/>
  </si>
  <si>
    <t>香椎浜・団地・照葉</t>
    <rPh sb="0" eb="3">
      <t>カシイハマ</t>
    </rPh>
    <rPh sb="4" eb="6">
      <t>ダンチ</t>
    </rPh>
    <rPh sb="7" eb="9">
      <t>テリハ</t>
    </rPh>
    <phoneticPr fontId="20"/>
  </si>
  <si>
    <t>HL-3</t>
    <phoneticPr fontId="23"/>
  </si>
  <si>
    <t>HL-6</t>
    <phoneticPr fontId="23"/>
  </si>
  <si>
    <t>千早1①</t>
    <rPh sb="0" eb="2">
      <t>チハヤ</t>
    </rPh>
    <phoneticPr fontId="23"/>
  </si>
  <si>
    <t>千早1②</t>
    <rPh sb="0" eb="2">
      <t>チハヤ</t>
    </rPh>
    <phoneticPr fontId="23"/>
  </si>
  <si>
    <t>千早2①</t>
    <rPh sb="0" eb="2">
      <t>チハヤ</t>
    </rPh>
    <phoneticPr fontId="23"/>
  </si>
  <si>
    <t>千早2②</t>
    <rPh sb="0" eb="2">
      <t>チハヤ</t>
    </rPh>
    <phoneticPr fontId="23"/>
  </si>
  <si>
    <t>千早2③・千早3</t>
    <rPh sb="0" eb="2">
      <t>チハヤ</t>
    </rPh>
    <rPh sb="5" eb="7">
      <t>チハヤ</t>
    </rPh>
    <phoneticPr fontId="23"/>
  </si>
  <si>
    <t>千早4①</t>
    <rPh sb="0" eb="2">
      <t>チハヤ</t>
    </rPh>
    <phoneticPr fontId="23"/>
  </si>
  <si>
    <t>千早4②</t>
    <rPh sb="0" eb="2">
      <t>チハヤ</t>
    </rPh>
    <phoneticPr fontId="23"/>
  </si>
  <si>
    <t>千早5①</t>
    <rPh sb="0" eb="2">
      <t>チハヤ</t>
    </rPh>
    <phoneticPr fontId="23"/>
  </si>
  <si>
    <t>千早5②</t>
    <rPh sb="0" eb="2">
      <t>チハヤ</t>
    </rPh>
    <phoneticPr fontId="23"/>
  </si>
  <si>
    <t>千早6</t>
    <rPh sb="0" eb="2">
      <t>チハヤ</t>
    </rPh>
    <phoneticPr fontId="23"/>
  </si>
  <si>
    <t>HM-1</t>
    <phoneticPr fontId="23"/>
  </si>
  <si>
    <t>HM-3</t>
    <phoneticPr fontId="23"/>
  </si>
  <si>
    <t>HM-4</t>
    <phoneticPr fontId="23"/>
  </si>
  <si>
    <t>HM-5</t>
    <phoneticPr fontId="23"/>
  </si>
  <si>
    <t>HM-6</t>
    <phoneticPr fontId="23"/>
  </si>
  <si>
    <t>HM-7</t>
    <phoneticPr fontId="23"/>
  </si>
  <si>
    <t>HM-8</t>
    <phoneticPr fontId="23"/>
  </si>
  <si>
    <t>HM-9</t>
    <phoneticPr fontId="23"/>
  </si>
  <si>
    <t>水谷1</t>
    <rPh sb="0" eb="2">
      <t>ミズタニ</t>
    </rPh>
    <phoneticPr fontId="23"/>
  </si>
  <si>
    <t>水谷2①</t>
    <rPh sb="0" eb="2">
      <t>ミズタニ</t>
    </rPh>
    <phoneticPr fontId="23"/>
  </si>
  <si>
    <t>水谷2②</t>
    <rPh sb="0" eb="2">
      <t>ミズタニ</t>
    </rPh>
    <phoneticPr fontId="23"/>
  </si>
  <si>
    <t>水谷3</t>
    <rPh sb="0" eb="2">
      <t>ミズタニ</t>
    </rPh>
    <phoneticPr fontId="23"/>
  </si>
  <si>
    <t>舞松原1</t>
    <rPh sb="0" eb="3">
      <t>マイマツバラ</t>
    </rPh>
    <phoneticPr fontId="23"/>
  </si>
  <si>
    <t>舞松原2</t>
    <rPh sb="0" eb="3">
      <t>マイマツバラ</t>
    </rPh>
    <phoneticPr fontId="23"/>
  </si>
  <si>
    <t>舞松原3</t>
    <rPh sb="0" eb="3">
      <t>マイマツバラ</t>
    </rPh>
    <phoneticPr fontId="23"/>
  </si>
  <si>
    <t>舞松原4</t>
    <rPh sb="0" eb="3">
      <t>マイマツバラ</t>
    </rPh>
    <phoneticPr fontId="23"/>
  </si>
  <si>
    <t>舞松原5</t>
    <rPh sb="0" eb="3">
      <t>マイマツバラ</t>
    </rPh>
    <phoneticPr fontId="23"/>
  </si>
  <si>
    <t>舞松原6</t>
    <rPh sb="0" eb="3">
      <t>マイマツバラ</t>
    </rPh>
    <phoneticPr fontId="23"/>
  </si>
  <si>
    <t>千早</t>
  </si>
  <si>
    <t>千早</t>
    <rPh sb="0" eb="2">
      <t>チハヤ</t>
    </rPh>
    <phoneticPr fontId="20"/>
  </si>
  <si>
    <t>水谷・舞松原</t>
  </si>
  <si>
    <t>水谷・舞松原</t>
    <rPh sb="0" eb="2">
      <t>ミズタニ</t>
    </rPh>
    <rPh sb="3" eb="6">
      <t>マイマツバラ</t>
    </rPh>
    <phoneticPr fontId="20"/>
  </si>
  <si>
    <t>HN-1</t>
    <phoneticPr fontId="23"/>
  </si>
  <si>
    <t>HN-2</t>
    <phoneticPr fontId="23"/>
  </si>
  <si>
    <t>HN-3</t>
    <phoneticPr fontId="23"/>
  </si>
  <si>
    <t>HN-4</t>
    <phoneticPr fontId="23"/>
  </si>
  <si>
    <t>HN-5</t>
    <phoneticPr fontId="23"/>
  </si>
  <si>
    <t>HN-7</t>
    <phoneticPr fontId="23"/>
  </si>
  <si>
    <t>HN-8</t>
    <phoneticPr fontId="23"/>
  </si>
  <si>
    <t>HN-9</t>
    <phoneticPr fontId="23"/>
  </si>
  <si>
    <t>HN-10</t>
    <phoneticPr fontId="23"/>
  </si>
  <si>
    <t>HN-11</t>
    <phoneticPr fontId="23"/>
  </si>
  <si>
    <t>HN-12</t>
    <phoneticPr fontId="23"/>
  </si>
  <si>
    <t>青葉1</t>
    <rPh sb="0" eb="2">
      <t>アオバ</t>
    </rPh>
    <phoneticPr fontId="23"/>
  </si>
  <si>
    <t>青葉2</t>
    <rPh sb="0" eb="2">
      <t>アオバ</t>
    </rPh>
    <phoneticPr fontId="23"/>
  </si>
  <si>
    <t>青葉3</t>
    <rPh sb="0" eb="2">
      <t>アオバ</t>
    </rPh>
    <phoneticPr fontId="23"/>
  </si>
  <si>
    <t>青葉4・5</t>
    <rPh sb="0" eb="2">
      <t>アオバ</t>
    </rPh>
    <phoneticPr fontId="23"/>
  </si>
  <si>
    <t>青葉6</t>
    <rPh sb="0" eb="2">
      <t>アオバ</t>
    </rPh>
    <phoneticPr fontId="23"/>
  </si>
  <si>
    <t>青葉7①</t>
    <rPh sb="0" eb="2">
      <t>アオバ</t>
    </rPh>
    <phoneticPr fontId="23"/>
  </si>
  <si>
    <t>青葉7②</t>
    <rPh sb="0" eb="2">
      <t>アオバ</t>
    </rPh>
    <phoneticPr fontId="23"/>
  </si>
  <si>
    <t>みどりが丘1・みどりが丘2①</t>
    <rPh sb="4" eb="5">
      <t>オカ</t>
    </rPh>
    <rPh sb="11" eb="12">
      <t>オカ</t>
    </rPh>
    <phoneticPr fontId="23"/>
  </si>
  <si>
    <t>みどりが丘2②・みどりが丘3</t>
    <rPh sb="4" eb="5">
      <t>オカ</t>
    </rPh>
    <rPh sb="12" eb="13">
      <t>オカ</t>
    </rPh>
    <phoneticPr fontId="23"/>
  </si>
  <si>
    <t>八田1</t>
    <rPh sb="0" eb="2">
      <t>ハッタ</t>
    </rPh>
    <phoneticPr fontId="23"/>
  </si>
  <si>
    <t>八田2</t>
    <rPh sb="0" eb="2">
      <t>ハッタ</t>
    </rPh>
    <phoneticPr fontId="23"/>
  </si>
  <si>
    <t>八田3</t>
    <rPh sb="0" eb="2">
      <t>ハッタ</t>
    </rPh>
    <phoneticPr fontId="23"/>
  </si>
  <si>
    <t>八田4</t>
    <rPh sb="0" eb="2">
      <t>ハッタ</t>
    </rPh>
    <phoneticPr fontId="23"/>
  </si>
  <si>
    <t>青葉・八田</t>
  </si>
  <si>
    <t>青葉・八田</t>
    <rPh sb="0" eb="2">
      <t>アオバ</t>
    </rPh>
    <rPh sb="3" eb="5">
      <t>ハッタ</t>
    </rPh>
    <phoneticPr fontId="20"/>
  </si>
  <si>
    <t>HO-1</t>
    <phoneticPr fontId="23"/>
  </si>
  <si>
    <t>HO-2</t>
    <phoneticPr fontId="23"/>
  </si>
  <si>
    <t>HO-4</t>
    <phoneticPr fontId="23"/>
  </si>
  <si>
    <t>HO-5</t>
    <phoneticPr fontId="23"/>
  </si>
  <si>
    <t>土井1</t>
    <rPh sb="0" eb="2">
      <t>ドイ</t>
    </rPh>
    <phoneticPr fontId="23"/>
  </si>
  <si>
    <t>土井2</t>
    <rPh sb="0" eb="2">
      <t>ドイ</t>
    </rPh>
    <phoneticPr fontId="23"/>
  </si>
  <si>
    <t>多々良1</t>
    <rPh sb="0" eb="3">
      <t>タタラ</t>
    </rPh>
    <phoneticPr fontId="23"/>
  </si>
  <si>
    <t>多々良2</t>
    <rPh sb="0" eb="3">
      <t>タタラ</t>
    </rPh>
    <phoneticPr fontId="23"/>
  </si>
  <si>
    <t>土井・多々良</t>
  </si>
  <si>
    <t>土井・多々良</t>
    <rPh sb="0" eb="2">
      <t>ドイ</t>
    </rPh>
    <rPh sb="3" eb="6">
      <t>タタラ</t>
    </rPh>
    <phoneticPr fontId="20"/>
  </si>
  <si>
    <t>HP-1</t>
    <phoneticPr fontId="23"/>
  </si>
  <si>
    <t>若宮1</t>
    <rPh sb="0" eb="2">
      <t>ワカミヤ</t>
    </rPh>
    <phoneticPr fontId="23"/>
  </si>
  <si>
    <t>若宮2①</t>
    <rPh sb="0" eb="2">
      <t>ワカミヤ</t>
    </rPh>
    <phoneticPr fontId="23"/>
  </si>
  <si>
    <t>若宮2②</t>
    <rPh sb="0" eb="2">
      <t>ワカミヤ</t>
    </rPh>
    <phoneticPr fontId="23"/>
  </si>
  <si>
    <t>若宮3①</t>
    <rPh sb="0" eb="2">
      <t>ワカミヤ</t>
    </rPh>
    <phoneticPr fontId="23"/>
  </si>
  <si>
    <t>若宮3②</t>
    <rPh sb="0" eb="2">
      <t>ワカミヤ</t>
    </rPh>
    <phoneticPr fontId="23"/>
  </si>
  <si>
    <t>若宮4①</t>
    <rPh sb="0" eb="2">
      <t>ワカミヤ</t>
    </rPh>
    <phoneticPr fontId="23"/>
  </si>
  <si>
    <t>若宮4②</t>
    <rPh sb="0" eb="2">
      <t>ワカミヤ</t>
    </rPh>
    <phoneticPr fontId="23"/>
  </si>
  <si>
    <t>若宮5①</t>
    <rPh sb="0" eb="2">
      <t>ワカミヤ</t>
    </rPh>
    <phoneticPr fontId="23"/>
  </si>
  <si>
    <t>若宮5②</t>
    <rPh sb="0" eb="2">
      <t>ワカミヤ</t>
    </rPh>
    <phoneticPr fontId="23"/>
  </si>
  <si>
    <t>若宮</t>
  </si>
  <si>
    <t>若宮</t>
    <rPh sb="0" eb="2">
      <t>ワカミヤ</t>
    </rPh>
    <phoneticPr fontId="20"/>
  </si>
  <si>
    <t>HQ-1</t>
    <phoneticPr fontId="23"/>
  </si>
  <si>
    <t>HQ-2</t>
    <phoneticPr fontId="23"/>
  </si>
  <si>
    <t>HQ-4</t>
    <phoneticPr fontId="23"/>
  </si>
  <si>
    <t>HQ-5</t>
    <phoneticPr fontId="23"/>
  </si>
  <si>
    <t>HQ-6</t>
    <phoneticPr fontId="23"/>
  </si>
  <si>
    <t>松崎1</t>
    <rPh sb="0" eb="2">
      <t>マツザキ</t>
    </rPh>
    <phoneticPr fontId="23"/>
  </si>
  <si>
    <t>松崎2</t>
    <rPh sb="0" eb="2">
      <t>マツザキ</t>
    </rPh>
    <phoneticPr fontId="23"/>
  </si>
  <si>
    <t>松崎3①</t>
    <rPh sb="0" eb="2">
      <t>マツザキ</t>
    </rPh>
    <phoneticPr fontId="23"/>
  </si>
  <si>
    <t>松崎3②</t>
    <rPh sb="0" eb="2">
      <t>マツザキ</t>
    </rPh>
    <phoneticPr fontId="23"/>
  </si>
  <si>
    <t>松崎4</t>
    <rPh sb="0" eb="2">
      <t>マツザキ</t>
    </rPh>
    <phoneticPr fontId="23"/>
  </si>
  <si>
    <t>名島1</t>
    <rPh sb="0" eb="2">
      <t>ナジマ</t>
    </rPh>
    <phoneticPr fontId="23"/>
  </si>
  <si>
    <t>名島2</t>
    <rPh sb="0" eb="2">
      <t>ナジマ</t>
    </rPh>
    <phoneticPr fontId="23"/>
  </si>
  <si>
    <t>名島3①</t>
    <rPh sb="0" eb="2">
      <t>ナジマ</t>
    </rPh>
    <phoneticPr fontId="23"/>
  </si>
  <si>
    <t>名島3②</t>
    <rPh sb="0" eb="2">
      <t>ナジマ</t>
    </rPh>
    <phoneticPr fontId="23"/>
  </si>
  <si>
    <t>名島4①</t>
    <rPh sb="0" eb="2">
      <t>ナジマ</t>
    </rPh>
    <phoneticPr fontId="23"/>
  </si>
  <si>
    <t>名島4②</t>
    <rPh sb="0" eb="2">
      <t>ナジマ</t>
    </rPh>
    <phoneticPr fontId="23"/>
  </si>
  <si>
    <t>名島5①</t>
    <rPh sb="0" eb="2">
      <t>ナジマ</t>
    </rPh>
    <phoneticPr fontId="23"/>
  </si>
  <si>
    <t>名島5②</t>
    <rPh sb="0" eb="2">
      <t>ナジマ</t>
    </rPh>
    <phoneticPr fontId="23"/>
  </si>
  <si>
    <t>松崎・名島</t>
  </si>
  <si>
    <t>松崎・名島</t>
    <rPh sb="0" eb="2">
      <t>マツザキ</t>
    </rPh>
    <rPh sb="3" eb="5">
      <t>ナジマ</t>
    </rPh>
    <phoneticPr fontId="20"/>
  </si>
  <si>
    <t>貝塚団地</t>
  </si>
  <si>
    <t>箱崎1①</t>
  </si>
  <si>
    <t>箱崎1②</t>
  </si>
  <si>
    <t>箱崎1③</t>
  </si>
  <si>
    <t>箱崎2①</t>
  </si>
  <si>
    <t>箱崎2②</t>
  </si>
  <si>
    <t>箱崎3①</t>
  </si>
  <si>
    <t>箱崎3②</t>
  </si>
  <si>
    <t>箱崎4①</t>
  </si>
  <si>
    <t>箱崎4②</t>
  </si>
  <si>
    <t>箱崎5①</t>
  </si>
  <si>
    <t>箱崎5②</t>
  </si>
  <si>
    <t>箱崎6</t>
  </si>
  <si>
    <t>箱崎7①・箱崎ふ頭3①</t>
  </si>
  <si>
    <t>箱崎7②・筥松4①</t>
  </si>
  <si>
    <t>箱崎ふ頭3②</t>
  </si>
  <si>
    <t>香住ケ丘・唐原</t>
  </si>
  <si>
    <t>東区 合計</t>
    <rPh sb="0" eb="2">
      <t>ヒガシク</t>
    </rPh>
    <rPh sb="3" eb="4">
      <t>ゴウ</t>
    </rPh>
    <rPh sb="4" eb="5">
      <t>ケイ</t>
    </rPh>
    <phoneticPr fontId="20"/>
  </si>
  <si>
    <t>GA</t>
    <phoneticPr fontId="20"/>
  </si>
  <si>
    <t>GB</t>
    <phoneticPr fontId="20"/>
  </si>
  <si>
    <t>GC</t>
    <phoneticPr fontId="20"/>
  </si>
  <si>
    <t>GD</t>
    <phoneticPr fontId="20"/>
  </si>
  <si>
    <t>GE</t>
    <phoneticPr fontId="20"/>
  </si>
  <si>
    <t>SA</t>
    <phoneticPr fontId="20"/>
  </si>
  <si>
    <t>SB</t>
    <phoneticPr fontId="20"/>
  </si>
  <si>
    <t>HA</t>
  </si>
  <si>
    <t>HB</t>
  </si>
  <si>
    <t>HC</t>
  </si>
  <si>
    <t>HD</t>
  </si>
  <si>
    <t>HE</t>
  </si>
  <si>
    <t>HF</t>
  </si>
  <si>
    <t>HG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</si>
  <si>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</si>
  <si>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</si>
  <si>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</si>
  <si>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</si>
  <si>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</si>
  <si>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</si>
  <si>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</si>
  <si>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</si>
  <si>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</si>
  <si>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HT</t>
  </si>
  <si>
    <t>HU</t>
  </si>
  <si>
    <t>美和台</t>
  </si>
  <si>
    <t>和白丘・和白</t>
  </si>
  <si>
    <t>三笘</t>
  </si>
  <si>
    <t>高美台・和白東</t>
  </si>
  <si>
    <t>松香台・下原</t>
  </si>
  <si>
    <t>御島崎・香椎駅東、前</t>
  </si>
  <si>
    <t>香椎・香椎台</t>
  </si>
  <si>
    <t>香椎浜・団地・照葉</t>
  </si>
  <si>
    <t>貝塚団地・箱崎1</t>
  </si>
  <si>
    <t>HT-1</t>
    <phoneticPr fontId="23"/>
  </si>
  <si>
    <t>貝塚・箱崎1</t>
    <rPh sb="0" eb="2">
      <t>カイヅカ</t>
    </rPh>
    <rPh sb="3" eb="5">
      <t>ハコザキ</t>
    </rPh>
    <phoneticPr fontId="23"/>
  </si>
  <si>
    <t>HU-2</t>
    <phoneticPr fontId="23"/>
  </si>
  <si>
    <t>HU-4</t>
    <phoneticPr fontId="23"/>
  </si>
  <si>
    <t>HU-5</t>
    <phoneticPr fontId="23"/>
  </si>
  <si>
    <t>福津市</t>
    <rPh sb="0" eb="1">
      <t>フク</t>
    </rPh>
    <rPh sb="1" eb="3">
      <t>ツシ</t>
    </rPh>
    <phoneticPr fontId="23"/>
  </si>
  <si>
    <t>博多区</t>
    <rPh sb="0" eb="3">
      <t>ハカタク</t>
    </rPh>
    <phoneticPr fontId="23"/>
  </si>
  <si>
    <t>博多区 合計</t>
    <rPh sb="0" eb="2">
      <t>ハカタ</t>
    </rPh>
    <rPh sb="2" eb="3">
      <t>ク</t>
    </rPh>
    <rPh sb="3" eb="4">
      <t>ヒガシク</t>
    </rPh>
    <rPh sb="4" eb="6">
      <t>ゴウケイ</t>
    </rPh>
    <phoneticPr fontId="20"/>
  </si>
  <si>
    <t>美野島1①</t>
  </si>
  <si>
    <t>美野島1②</t>
  </si>
  <si>
    <t>美野島2①</t>
  </si>
  <si>
    <t>美野島2②</t>
  </si>
  <si>
    <t>美野島2③</t>
  </si>
  <si>
    <t>美野島2④</t>
  </si>
  <si>
    <t>美野島3①</t>
  </si>
  <si>
    <t>美野島3②</t>
  </si>
  <si>
    <t>美野島3③</t>
  </si>
  <si>
    <t>美野島4</t>
  </si>
  <si>
    <t>TE-1①</t>
  </si>
  <si>
    <t>TE-1②</t>
  </si>
  <si>
    <t>TE-2①</t>
  </si>
  <si>
    <t>TE-2②</t>
  </si>
  <si>
    <t>TE-2③</t>
  </si>
  <si>
    <t>TE-2④</t>
  </si>
  <si>
    <t>TE-3①</t>
  </si>
  <si>
    <t>TE-3②</t>
  </si>
  <si>
    <t>TE-3③</t>
  </si>
  <si>
    <t>TE-4</t>
  </si>
  <si>
    <t>竹下1・2</t>
    <rPh sb="0" eb="2">
      <t>タケシタ</t>
    </rPh>
    <phoneticPr fontId="1"/>
  </si>
  <si>
    <t>竹下4</t>
    <rPh sb="0" eb="2">
      <t>タケシタ</t>
    </rPh>
    <phoneticPr fontId="1"/>
  </si>
  <si>
    <t>竹下5</t>
    <rPh sb="0" eb="2">
      <t>タケシタ</t>
    </rPh>
    <phoneticPr fontId="1"/>
  </si>
  <si>
    <t>TH-1</t>
  </si>
  <si>
    <t>TH-2</t>
  </si>
  <si>
    <t>TH-3</t>
  </si>
  <si>
    <t>那珂1</t>
    <rPh sb="0" eb="2">
      <t>ナカ</t>
    </rPh>
    <phoneticPr fontId="1"/>
  </si>
  <si>
    <t>那珂2</t>
    <rPh sb="0" eb="2">
      <t>ナカ</t>
    </rPh>
    <phoneticPr fontId="1"/>
  </si>
  <si>
    <t>那珂3</t>
    <rPh sb="0" eb="2">
      <t>ナカ</t>
    </rPh>
    <phoneticPr fontId="1"/>
  </si>
  <si>
    <t>那珂4</t>
    <rPh sb="0" eb="2">
      <t>ナカ</t>
    </rPh>
    <phoneticPr fontId="1"/>
  </si>
  <si>
    <t>那珂5</t>
    <rPh sb="0" eb="2">
      <t>ナカ</t>
    </rPh>
    <phoneticPr fontId="1"/>
  </si>
  <si>
    <t>那珂6</t>
    <rPh sb="0" eb="2">
      <t>ナカ</t>
    </rPh>
    <phoneticPr fontId="1"/>
  </si>
  <si>
    <t>東光寺町1・2</t>
    <rPh sb="0" eb="4">
      <t>トウコウジマチ</t>
    </rPh>
    <phoneticPr fontId="1"/>
  </si>
  <si>
    <t>TJ-1</t>
  </si>
  <si>
    <t>TJ-2</t>
  </si>
  <si>
    <t>TJ-3</t>
  </si>
  <si>
    <t>TJ-4</t>
  </si>
  <si>
    <t>TJ-5</t>
  </si>
  <si>
    <t>TJ-6</t>
  </si>
  <si>
    <t>TJ-7</t>
  </si>
  <si>
    <t>中央区</t>
    <rPh sb="0" eb="3">
      <t>チュウオウク</t>
    </rPh>
    <phoneticPr fontId="23"/>
  </si>
  <si>
    <t>中央区 合計</t>
    <rPh sb="0" eb="2">
      <t>チュウオウ</t>
    </rPh>
    <rPh sb="2" eb="3">
      <t>ク</t>
    </rPh>
    <rPh sb="3" eb="4">
      <t>ヒガシク</t>
    </rPh>
    <rPh sb="4" eb="6">
      <t>ゴウケイ</t>
    </rPh>
    <phoneticPr fontId="20"/>
  </si>
  <si>
    <t>竹下</t>
    <rPh sb="0" eb="2">
      <t>タケシタ</t>
    </rPh>
    <phoneticPr fontId="20"/>
  </si>
  <si>
    <t>那珂・東光寺町</t>
    <rPh sb="0" eb="2">
      <t>ナカ</t>
    </rPh>
    <rPh sb="3" eb="5">
      <t>トウコウ</t>
    </rPh>
    <rPh sb="5" eb="6">
      <t>ジ</t>
    </rPh>
    <rPh sb="6" eb="7">
      <t>マチ</t>
    </rPh>
    <phoneticPr fontId="20"/>
  </si>
  <si>
    <t>薬院1①</t>
    <rPh sb="0" eb="2">
      <t>ヤクイン</t>
    </rPh>
    <phoneticPr fontId="1"/>
  </si>
  <si>
    <t>薬院1②</t>
    <rPh sb="0" eb="2">
      <t>ヤクイン</t>
    </rPh>
    <phoneticPr fontId="1"/>
  </si>
  <si>
    <t>薬院2①</t>
    <rPh sb="0" eb="2">
      <t>ヤクイン</t>
    </rPh>
    <phoneticPr fontId="1"/>
  </si>
  <si>
    <t>薬院2②</t>
    <rPh sb="0" eb="2">
      <t>ヤクイン</t>
    </rPh>
    <phoneticPr fontId="1"/>
  </si>
  <si>
    <t>薬院2③</t>
    <rPh sb="0" eb="2">
      <t>ヤクイン</t>
    </rPh>
    <phoneticPr fontId="1"/>
  </si>
  <si>
    <t>薬院2④</t>
    <rPh sb="0" eb="2">
      <t>ヤクイン</t>
    </rPh>
    <phoneticPr fontId="1"/>
  </si>
  <si>
    <t>薬院3①</t>
    <rPh sb="0" eb="2">
      <t>ヤクイン</t>
    </rPh>
    <phoneticPr fontId="1"/>
  </si>
  <si>
    <t>薬院3②</t>
    <rPh sb="0" eb="2">
      <t>ヤクイン</t>
    </rPh>
    <phoneticPr fontId="1"/>
  </si>
  <si>
    <t>薬院3③</t>
    <rPh sb="0" eb="2">
      <t>ヤクイン</t>
    </rPh>
    <phoneticPr fontId="1"/>
  </si>
  <si>
    <t>薬院4①</t>
    <rPh sb="0" eb="2">
      <t>ヤクイン</t>
    </rPh>
    <phoneticPr fontId="1"/>
  </si>
  <si>
    <t>薬院4②</t>
    <rPh sb="0" eb="2">
      <t>ヤクイン</t>
    </rPh>
    <phoneticPr fontId="1"/>
  </si>
  <si>
    <t>CE-1①</t>
  </si>
  <si>
    <t>CE-1②</t>
  </si>
  <si>
    <t>CE-2①</t>
  </si>
  <si>
    <t>CE-2②</t>
  </si>
  <si>
    <t>CE-2③</t>
  </si>
  <si>
    <t>CE-2④</t>
  </si>
  <si>
    <t>CE-3①</t>
  </si>
  <si>
    <t>CE-3②</t>
  </si>
  <si>
    <t>CE-3③</t>
  </si>
  <si>
    <t>CE-4①</t>
  </si>
  <si>
    <t>CE-4②</t>
  </si>
  <si>
    <t>平尾1①</t>
    <rPh sb="0" eb="2">
      <t>ヒラオ</t>
    </rPh>
    <phoneticPr fontId="1"/>
  </si>
  <si>
    <t>平尾1②</t>
    <rPh sb="0" eb="2">
      <t>ヒラオ</t>
    </rPh>
    <phoneticPr fontId="1"/>
  </si>
  <si>
    <t>平尾1③</t>
    <rPh sb="0" eb="2">
      <t>ヒラオ</t>
    </rPh>
    <phoneticPr fontId="1"/>
  </si>
  <si>
    <t>平尾2①</t>
    <rPh sb="0" eb="2">
      <t>ヒラオ</t>
    </rPh>
    <phoneticPr fontId="1"/>
  </si>
  <si>
    <t>平尾2②</t>
    <rPh sb="0" eb="2">
      <t>ヒラオ</t>
    </rPh>
    <phoneticPr fontId="1"/>
  </si>
  <si>
    <t>平尾2③</t>
    <rPh sb="0" eb="2">
      <t>ヒラオ</t>
    </rPh>
    <phoneticPr fontId="1"/>
  </si>
  <si>
    <t>平尾3</t>
    <rPh sb="0" eb="2">
      <t>ヒラオ</t>
    </rPh>
    <phoneticPr fontId="1"/>
  </si>
  <si>
    <t>平尾4①</t>
    <rPh sb="0" eb="2">
      <t>ヒラオ</t>
    </rPh>
    <phoneticPr fontId="1"/>
  </si>
  <si>
    <t>平尾4②</t>
    <rPh sb="0" eb="2">
      <t>ヒラオ</t>
    </rPh>
    <phoneticPr fontId="1"/>
  </si>
  <si>
    <t>平尾5①</t>
    <rPh sb="0" eb="2">
      <t>ヒラオ</t>
    </rPh>
    <phoneticPr fontId="1"/>
  </si>
  <si>
    <t>平尾5②</t>
    <rPh sb="0" eb="2">
      <t>ヒラオ</t>
    </rPh>
    <phoneticPr fontId="1"/>
  </si>
  <si>
    <t>CF-1①</t>
  </si>
  <si>
    <t>CF-1②</t>
  </si>
  <si>
    <t>CF-1③</t>
  </si>
  <si>
    <t>CF-2①</t>
  </si>
  <si>
    <t>CF-2②</t>
  </si>
  <si>
    <t>CF-2③</t>
  </si>
  <si>
    <t>CF-3</t>
  </si>
  <si>
    <t>CF-4①</t>
  </si>
  <si>
    <t>CF-4②</t>
  </si>
  <si>
    <t>CF-5①</t>
  </si>
  <si>
    <t>CF-5②</t>
  </si>
  <si>
    <t>CG-1</t>
  </si>
  <si>
    <t>CG-2</t>
  </si>
  <si>
    <t>CG-3①</t>
  </si>
  <si>
    <t>CG-3②</t>
  </si>
  <si>
    <t>CG-4</t>
  </si>
  <si>
    <t>CG-5</t>
  </si>
  <si>
    <t>大宮1</t>
    <rPh sb="0" eb="2">
      <t>オオミヤ</t>
    </rPh>
    <phoneticPr fontId="1"/>
  </si>
  <si>
    <t>大宮2</t>
    <rPh sb="0" eb="2">
      <t>オオミヤ</t>
    </rPh>
    <phoneticPr fontId="1"/>
  </si>
  <si>
    <t>白金1①</t>
    <rPh sb="0" eb="2">
      <t>シロガネ</t>
    </rPh>
    <phoneticPr fontId="1"/>
  </si>
  <si>
    <t>白金1②</t>
    <rPh sb="0" eb="2">
      <t>シロガネ</t>
    </rPh>
    <phoneticPr fontId="1"/>
  </si>
  <si>
    <t>白金2</t>
    <rPh sb="0" eb="2">
      <t>シロガネ</t>
    </rPh>
    <phoneticPr fontId="1"/>
  </si>
  <si>
    <t>那の川2</t>
    <rPh sb="0" eb="1">
      <t>ナ</t>
    </rPh>
    <rPh sb="2" eb="3">
      <t>カワ</t>
    </rPh>
    <phoneticPr fontId="1"/>
  </si>
  <si>
    <t>高砂1</t>
    <rPh sb="0" eb="2">
      <t>タカサゴ</t>
    </rPh>
    <phoneticPr fontId="1"/>
  </si>
  <si>
    <t>高砂2①</t>
    <rPh sb="0" eb="2">
      <t>タカサゴ</t>
    </rPh>
    <phoneticPr fontId="1"/>
  </si>
  <si>
    <t>高砂2②</t>
    <rPh sb="0" eb="2">
      <t>タカサゴ</t>
    </rPh>
    <phoneticPr fontId="1"/>
  </si>
  <si>
    <t>高砂2③</t>
    <rPh sb="0" eb="2">
      <t>タカサゴ</t>
    </rPh>
    <phoneticPr fontId="1"/>
  </si>
  <si>
    <t>CH-1</t>
  </si>
  <si>
    <t>CH-2①</t>
  </si>
  <si>
    <t>CH-2②</t>
  </si>
  <si>
    <t>CH-2③</t>
  </si>
  <si>
    <t>薬院</t>
    <rPh sb="0" eb="2">
      <t>ヤクイン</t>
    </rPh>
    <phoneticPr fontId="20"/>
  </si>
  <si>
    <t>平尾</t>
    <rPh sb="0" eb="2">
      <t>ヒラオ</t>
    </rPh>
    <phoneticPr fontId="20"/>
  </si>
  <si>
    <t>白金・大宮・那の川</t>
    <rPh sb="0" eb="2">
      <t>シロガネ</t>
    </rPh>
    <rPh sb="3" eb="5">
      <t>オオミヤ</t>
    </rPh>
    <rPh sb="6" eb="7">
      <t>ナ</t>
    </rPh>
    <rPh sb="8" eb="9">
      <t>カワ</t>
    </rPh>
    <phoneticPr fontId="20"/>
  </si>
  <si>
    <t>高砂</t>
    <rPh sb="0" eb="2">
      <t>タカサゴ</t>
    </rPh>
    <phoneticPr fontId="20"/>
  </si>
  <si>
    <t>南区</t>
    <rPh sb="0" eb="2">
      <t>ミナミク</t>
    </rPh>
    <phoneticPr fontId="23"/>
  </si>
  <si>
    <t>南区 合計</t>
    <rPh sb="0" eb="1">
      <t>ミナミ</t>
    </rPh>
    <rPh sb="1" eb="2">
      <t>ク</t>
    </rPh>
    <rPh sb="2" eb="3">
      <t>ヒガシク</t>
    </rPh>
    <rPh sb="3" eb="5">
      <t>ゴウケイ</t>
    </rPh>
    <phoneticPr fontId="20"/>
  </si>
  <si>
    <t>南大橋1</t>
    <rPh sb="0" eb="1">
      <t>ミナミ</t>
    </rPh>
    <rPh sb="1" eb="3">
      <t>オオハシ</t>
    </rPh>
    <phoneticPr fontId="1"/>
  </si>
  <si>
    <t>南大橋2</t>
    <rPh sb="0" eb="1">
      <t>ミナミ</t>
    </rPh>
    <rPh sb="1" eb="3">
      <t>オオハシ</t>
    </rPh>
    <phoneticPr fontId="1"/>
  </si>
  <si>
    <t>大橋1①</t>
    <rPh sb="0" eb="2">
      <t>オオハシ</t>
    </rPh>
    <phoneticPr fontId="1"/>
  </si>
  <si>
    <t>大橋1②</t>
    <rPh sb="0" eb="2">
      <t>オオハシ</t>
    </rPh>
    <phoneticPr fontId="1"/>
  </si>
  <si>
    <t>大橋2①</t>
    <rPh sb="0" eb="2">
      <t>オオハシ</t>
    </rPh>
    <phoneticPr fontId="1"/>
  </si>
  <si>
    <t>大橋2②</t>
    <rPh sb="0" eb="2">
      <t>オオハシ</t>
    </rPh>
    <phoneticPr fontId="1"/>
  </si>
  <si>
    <t>大橋2③</t>
    <rPh sb="0" eb="2">
      <t>オオハシ</t>
    </rPh>
    <phoneticPr fontId="1"/>
  </si>
  <si>
    <t>大橋3①</t>
    <rPh sb="0" eb="2">
      <t>オオハシ</t>
    </rPh>
    <phoneticPr fontId="1"/>
  </si>
  <si>
    <t>大橋3②</t>
    <rPh sb="0" eb="2">
      <t>オオハシ</t>
    </rPh>
    <phoneticPr fontId="1"/>
  </si>
  <si>
    <t>大橋3③</t>
    <rPh sb="0" eb="2">
      <t>オオハシ</t>
    </rPh>
    <phoneticPr fontId="1"/>
  </si>
  <si>
    <t>大橋4①</t>
    <rPh sb="0" eb="2">
      <t>オオハシ</t>
    </rPh>
    <phoneticPr fontId="1"/>
  </si>
  <si>
    <t>大橋4②</t>
    <rPh sb="0" eb="2">
      <t>オオハシ</t>
    </rPh>
    <phoneticPr fontId="1"/>
  </si>
  <si>
    <t>大橋団地</t>
    <rPh sb="0" eb="2">
      <t>オオハシ</t>
    </rPh>
    <rPh sb="2" eb="4">
      <t>ダンチ</t>
    </rPh>
    <phoneticPr fontId="1"/>
  </si>
  <si>
    <t>MG-1</t>
  </si>
  <si>
    <t>MG-2</t>
  </si>
  <si>
    <t>MG-3①</t>
  </si>
  <si>
    <t>MG-3②</t>
  </si>
  <si>
    <t>MG-4①</t>
  </si>
  <si>
    <t>MG-4②</t>
  </si>
  <si>
    <t>MG-4③</t>
  </si>
  <si>
    <t>MG-5①</t>
  </si>
  <si>
    <t>MG-5②</t>
  </si>
  <si>
    <t>MG-5③</t>
  </si>
  <si>
    <t>MG-6①</t>
  </si>
  <si>
    <t>MG-6②</t>
  </si>
  <si>
    <t>MG-7</t>
  </si>
  <si>
    <t>高木1・高木2①</t>
    <rPh sb="0" eb="2">
      <t>タカキ</t>
    </rPh>
    <rPh sb="4" eb="6">
      <t>タカキ</t>
    </rPh>
    <phoneticPr fontId="1"/>
  </si>
  <si>
    <t>高木2②・高木3</t>
    <rPh sb="0" eb="2">
      <t>タカギ</t>
    </rPh>
    <rPh sb="5" eb="7">
      <t>タカギ</t>
    </rPh>
    <phoneticPr fontId="1"/>
  </si>
  <si>
    <t>MH-1</t>
  </si>
  <si>
    <t>MH-2</t>
  </si>
  <si>
    <t>MH-3①</t>
  </si>
  <si>
    <t>MH-3②</t>
  </si>
  <si>
    <t>MH-3③</t>
  </si>
  <si>
    <t>MH-4①</t>
  </si>
  <si>
    <t>MH-4②</t>
  </si>
  <si>
    <t>MH-4③</t>
  </si>
  <si>
    <t>MH-4④</t>
  </si>
  <si>
    <t>MH-5①</t>
  </si>
  <si>
    <t>MH-5②</t>
  </si>
  <si>
    <t>MH-6①</t>
  </si>
  <si>
    <t>MH-6②</t>
  </si>
  <si>
    <t>MH-6③</t>
  </si>
  <si>
    <t>MH-7①</t>
  </si>
  <si>
    <t>MH-7②</t>
  </si>
  <si>
    <t>折立町</t>
    <rPh sb="0" eb="1">
      <t>オ</t>
    </rPh>
    <rPh sb="1" eb="2">
      <t>タ</t>
    </rPh>
    <rPh sb="2" eb="3">
      <t>マチ</t>
    </rPh>
    <phoneticPr fontId="1"/>
  </si>
  <si>
    <t>横手1</t>
    <rPh sb="0" eb="2">
      <t>ヨコテ</t>
    </rPh>
    <phoneticPr fontId="1"/>
  </si>
  <si>
    <t>横手4</t>
    <rPh sb="0" eb="2">
      <t>ヨコテ</t>
    </rPh>
    <phoneticPr fontId="1"/>
  </si>
  <si>
    <t>MJ-1</t>
  </si>
  <si>
    <t>MJ-4①</t>
  </si>
  <si>
    <t>MJ-4②</t>
  </si>
  <si>
    <t>MJ-5</t>
  </si>
  <si>
    <t>三宅1</t>
    <rPh sb="0" eb="2">
      <t>ミヤケ</t>
    </rPh>
    <phoneticPr fontId="18"/>
  </si>
  <si>
    <t>三宅2</t>
    <rPh sb="0" eb="2">
      <t>ミヤケ</t>
    </rPh>
    <phoneticPr fontId="18"/>
  </si>
  <si>
    <t>三宅3①</t>
    <rPh sb="0" eb="2">
      <t>ミヤケ</t>
    </rPh>
    <phoneticPr fontId="18"/>
  </si>
  <si>
    <t>三宅3②</t>
    <rPh sb="0" eb="2">
      <t>ミヤケ</t>
    </rPh>
    <phoneticPr fontId="18"/>
  </si>
  <si>
    <t>MK-1</t>
  </si>
  <si>
    <t>MK-2</t>
  </si>
  <si>
    <t>MK-3①</t>
  </si>
  <si>
    <t>MK-3②</t>
  </si>
  <si>
    <t>城南区</t>
    <rPh sb="0" eb="3">
      <t>ジョウナンク</t>
    </rPh>
    <phoneticPr fontId="23"/>
  </si>
  <si>
    <t>城南区 合計</t>
    <rPh sb="0" eb="2">
      <t>ジョウナン</t>
    </rPh>
    <rPh sb="2" eb="3">
      <t>ク</t>
    </rPh>
    <rPh sb="3" eb="4">
      <t>ヒガシク</t>
    </rPh>
    <rPh sb="4" eb="6">
      <t>ゴウケイ</t>
    </rPh>
    <phoneticPr fontId="20"/>
  </si>
  <si>
    <t>大橋</t>
    <rPh sb="0" eb="2">
      <t>オオハシ</t>
    </rPh>
    <phoneticPr fontId="20"/>
  </si>
  <si>
    <t>井尻・高木</t>
    <rPh sb="0" eb="2">
      <t>イジリ</t>
    </rPh>
    <rPh sb="3" eb="5">
      <t>タカキ</t>
    </rPh>
    <phoneticPr fontId="20"/>
  </si>
  <si>
    <t>横手・折立</t>
    <rPh sb="0" eb="2">
      <t>ヨコテ</t>
    </rPh>
    <rPh sb="3" eb="5">
      <t>オリタテ</t>
    </rPh>
    <phoneticPr fontId="20"/>
  </si>
  <si>
    <t>三宅</t>
    <rPh sb="0" eb="2">
      <t>ミヤケ</t>
    </rPh>
    <phoneticPr fontId="20"/>
  </si>
  <si>
    <t>鳥飼4①</t>
    <rPh sb="0" eb="2">
      <t>トリカイ</t>
    </rPh>
    <phoneticPr fontId="2"/>
  </si>
  <si>
    <t>鳥飼4②</t>
    <rPh sb="0" eb="2">
      <t>トリカイ</t>
    </rPh>
    <phoneticPr fontId="2"/>
  </si>
  <si>
    <t>鳥飼5①</t>
    <rPh sb="0" eb="2">
      <t>トリカイ</t>
    </rPh>
    <phoneticPr fontId="2"/>
  </si>
  <si>
    <t>鳥飼5②</t>
    <rPh sb="0" eb="2">
      <t>トリカイ</t>
    </rPh>
    <phoneticPr fontId="2"/>
  </si>
  <si>
    <t>鳥飼6①</t>
    <rPh sb="0" eb="2">
      <t>トリカイ</t>
    </rPh>
    <phoneticPr fontId="2"/>
  </si>
  <si>
    <t>鳥飼6②</t>
    <rPh sb="0" eb="2">
      <t>トリカイ</t>
    </rPh>
    <phoneticPr fontId="2"/>
  </si>
  <si>
    <t>鳥飼7①</t>
    <rPh sb="0" eb="2">
      <t>トリカイ</t>
    </rPh>
    <phoneticPr fontId="2"/>
  </si>
  <si>
    <t>鳥飼7②</t>
    <rPh sb="0" eb="2">
      <t>トリカイ</t>
    </rPh>
    <phoneticPr fontId="2"/>
  </si>
  <si>
    <t>JA-1①</t>
  </si>
  <si>
    <t>JA-1②</t>
  </si>
  <si>
    <t>JA-2①</t>
  </si>
  <si>
    <t>JA-2②</t>
  </si>
  <si>
    <t>JA-3①</t>
  </si>
  <si>
    <t>JA-3②</t>
  </si>
  <si>
    <t>JA-4①</t>
  </si>
  <si>
    <t>JA-4②</t>
  </si>
  <si>
    <t>別府団地</t>
    <rPh sb="0" eb="2">
      <t>ベフ</t>
    </rPh>
    <rPh sb="2" eb="4">
      <t>ダンチ</t>
    </rPh>
    <phoneticPr fontId="2"/>
  </si>
  <si>
    <t>別府1①</t>
    <rPh sb="0" eb="2">
      <t>ベフ</t>
    </rPh>
    <phoneticPr fontId="2"/>
  </si>
  <si>
    <t>別府1②</t>
    <rPh sb="0" eb="2">
      <t>ベフ</t>
    </rPh>
    <phoneticPr fontId="2"/>
  </si>
  <si>
    <t>別府2①</t>
    <rPh sb="0" eb="2">
      <t>ベフ</t>
    </rPh>
    <phoneticPr fontId="2"/>
  </si>
  <si>
    <t>別府2②</t>
    <rPh sb="0" eb="2">
      <t>ベフ</t>
    </rPh>
    <phoneticPr fontId="2"/>
  </si>
  <si>
    <t>別府3①</t>
    <rPh sb="0" eb="2">
      <t>ベフ</t>
    </rPh>
    <phoneticPr fontId="2"/>
  </si>
  <si>
    <t>別府3②</t>
    <rPh sb="0" eb="2">
      <t>ベフ</t>
    </rPh>
    <phoneticPr fontId="2"/>
  </si>
  <si>
    <t>城西団地</t>
    <rPh sb="0" eb="2">
      <t>ジョウセイ</t>
    </rPh>
    <rPh sb="2" eb="4">
      <t>ダンチ</t>
    </rPh>
    <phoneticPr fontId="2"/>
  </si>
  <si>
    <t>別府4①</t>
    <rPh sb="0" eb="2">
      <t>ベフ</t>
    </rPh>
    <phoneticPr fontId="2"/>
  </si>
  <si>
    <t>別府4②</t>
    <rPh sb="0" eb="2">
      <t>ベフ</t>
    </rPh>
    <phoneticPr fontId="2"/>
  </si>
  <si>
    <t>別府5①</t>
    <rPh sb="0" eb="2">
      <t>ベフ</t>
    </rPh>
    <phoneticPr fontId="2"/>
  </si>
  <si>
    <t>別府5②</t>
    <rPh sb="0" eb="2">
      <t>ベフ</t>
    </rPh>
    <phoneticPr fontId="2"/>
  </si>
  <si>
    <t>別府6①</t>
    <rPh sb="0" eb="2">
      <t>ベフ</t>
    </rPh>
    <phoneticPr fontId="2"/>
  </si>
  <si>
    <t>別府6②</t>
    <rPh sb="0" eb="2">
      <t>ベフ</t>
    </rPh>
    <phoneticPr fontId="2"/>
  </si>
  <si>
    <t>別府7</t>
    <rPh sb="0" eb="2">
      <t>ベフ</t>
    </rPh>
    <phoneticPr fontId="2"/>
  </si>
  <si>
    <t>JB-1</t>
  </si>
  <si>
    <t>JB-2①</t>
  </si>
  <si>
    <t>JB-2②</t>
  </si>
  <si>
    <t>JB-3①</t>
  </si>
  <si>
    <t>JB-3②</t>
  </si>
  <si>
    <t>JB-4①</t>
  </si>
  <si>
    <t>JB-4②</t>
  </si>
  <si>
    <t>JB-5</t>
  </si>
  <si>
    <t>JB-6①</t>
  </si>
  <si>
    <t>JB-6②</t>
  </si>
  <si>
    <t>JB-7①</t>
  </si>
  <si>
    <t>JB-7②</t>
  </si>
  <si>
    <t>JB-8①</t>
  </si>
  <si>
    <t>JB-8②</t>
  </si>
  <si>
    <t>JB-9</t>
  </si>
  <si>
    <t>荒江1①</t>
    <rPh sb="0" eb="1">
      <t>アラ</t>
    </rPh>
    <rPh sb="1" eb="2">
      <t>エ</t>
    </rPh>
    <phoneticPr fontId="2"/>
  </si>
  <si>
    <t>荒江1②</t>
    <rPh sb="0" eb="1">
      <t>アラ</t>
    </rPh>
    <rPh sb="1" eb="2">
      <t>エ</t>
    </rPh>
    <phoneticPr fontId="2"/>
  </si>
  <si>
    <t>荒江団地①</t>
    <rPh sb="0" eb="1">
      <t>アラ</t>
    </rPh>
    <rPh sb="1" eb="2">
      <t>エ</t>
    </rPh>
    <rPh sb="2" eb="4">
      <t>ダンチ</t>
    </rPh>
    <phoneticPr fontId="2"/>
  </si>
  <si>
    <t>荒江団地②</t>
    <rPh sb="0" eb="1">
      <t>アラ</t>
    </rPh>
    <rPh sb="1" eb="2">
      <t>エ</t>
    </rPh>
    <rPh sb="2" eb="4">
      <t>ダンチ</t>
    </rPh>
    <phoneticPr fontId="2"/>
  </si>
  <si>
    <t>飯倉1</t>
    <rPh sb="0" eb="2">
      <t>イイクラ</t>
    </rPh>
    <phoneticPr fontId="2"/>
  </si>
  <si>
    <t>JC-1①</t>
  </si>
  <si>
    <t>JC-1②</t>
  </si>
  <si>
    <t>JC-2①</t>
  </si>
  <si>
    <t>JC-2②</t>
  </si>
  <si>
    <t>JC-3</t>
  </si>
  <si>
    <t>田島4②</t>
    <rPh sb="0" eb="2">
      <t>タジマ</t>
    </rPh>
    <phoneticPr fontId="2"/>
  </si>
  <si>
    <t>田島5・6</t>
    <rPh sb="0" eb="2">
      <t>タジマ</t>
    </rPh>
    <phoneticPr fontId="2"/>
  </si>
  <si>
    <t>茶山1・2①</t>
    <rPh sb="0" eb="2">
      <t>チャヤマ</t>
    </rPh>
    <phoneticPr fontId="2"/>
  </si>
  <si>
    <t>茶山2②・3①</t>
    <rPh sb="0" eb="2">
      <t>チャヤマ</t>
    </rPh>
    <phoneticPr fontId="2"/>
  </si>
  <si>
    <t>茶山3②・4</t>
    <rPh sb="0" eb="2">
      <t>チャヤマ</t>
    </rPh>
    <phoneticPr fontId="2"/>
  </si>
  <si>
    <t>JD-4②</t>
  </si>
  <si>
    <t>JD-5</t>
  </si>
  <si>
    <t>JD-6</t>
  </si>
  <si>
    <t>JD-7</t>
  </si>
  <si>
    <t>JD-8</t>
  </si>
  <si>
    <t>神松寺1</t>
    <rPh sb="0" eb="1">
      <t>カミ</t>
    </rPh>
    <rPh sb="1" eb="2">
      <t>マツ</t>
    </rPh>
    <rPh sb="2" eb="3">
      <t>テラ</t>
    </rPh>
    <phoneticPr fontId="2"/>
  </si>
  <si>
    <t>神松寺3①</t>
    <rPh sb="0" eb="1">
      <t>カミ</t>
    </rPh>
    <rPh sb="1" eb="2">
      <t>マツ</t>
    </rPh>
    <rPh sb="2" eb="3">
      <t>テラ</t>
    </rPh>
    <phoneticPr fontId="2"/>
  </si>
  <si>
    <t>神松寺3②</t>
    <rPh sb="0" eb="1">
      <t>カミ</t>
    </rPh>
    <rPh sb="1" eb="2">
      <t>マツ</t>
    </rPh>
    <rPh sb="2" eb="3">
      <t>テラ</t>
    </rPh>
    <phoneticPr fontId="2"/>
  </si>
  <si>
    <t>松山1</t>
    <rPh sb="0" eb="2">
      <t>マツヤマ</t>
    </rPh>
    <phoneticPr fontId="2"/>
  </si>
  <si>
    <t>JG-1</t>
  </si>
  <si>
    <t>JG-3①</t>
  </si>
  <si>
    <t>JG-3②</t>
  </si>
  <si>
    <t>JG-4</t>
  </si>
  <si>
    <t>七隈3①</t>
    <rPh sb="0" eb="2">
      <t>ナナクマ</t>
    </rPh>
    <phoneticPr fontId="2"/>
  </si>
  <si>
    <t>七隈3②</t>
    <rPh sb="0" eb="2">
      <t>ナナクマ</t>
    </rPh>
    <phoneticPr fontId="2"/>
  </si>
  <si>
    <t>JK-3①</t>
  </si>
  <si>
    <t>JK-3②</t>
  </si>
  <si>
    <t>鳥飼</t>
    <rPh sb="0" eb="2">
      <t>トリカイ</t>
    </rPh>
    <phoneticPr fontId="20"/>
  </si>
  <si>
    <t>別府・城西団地</t>
    <rPh sb="0" eb="2">
      <t>ベフ</t>
    </rPh>
    <rPh sb="3" eb="5">
      <t>ジョウセイ</t>
    </rPh>
    <rPh sb="5" eb="7">
      <t>ダンチ</t>
    </rPh>
    <phoneticPr fontId="20"/>
  </si>
  <si>
    <t>荒江・飯倉</t>
    <rPh sb="0" eb="2">
      <t>アラエ</t>
    </rPh>
    <rPh sb="3" eb="5">
      <t>イイクラ</t>
    </rPh>
    <phoneticPr fontId="20"/>
  </si>
  <si>
    <t>百道1①</t>
    <rPh sb="0" eb="1">
      <t>ヒャク</t>
    </rPh>
    <rPh sb="1" eb="2">
      <t>ミチ</t>
    </rPh>
    <phoneticPr fontId="2"/>
  </si>
  <si>
    <t>百道1②</t>
    <rPh sb="0" eb="1">
      <t>ヒャク</t>
    </rPh>
    <rPh sb="1" eb="2">
      <t>ミチ</t>
    </rPh>
    <phoneticPr fontId="2"/>
  </si>
  <si>
    <t>百道2</t>
    <rPh sb="0" eb="1">
      <t>ヒャク</t>
    </rPh>
    <rPh sb="1" eb="2">
      <t>ミチ</t>
    </rPh>
    <phoneticPr fontId="2"/>
  </si>
  <si>
    <t>百道3</t>
    <rPh sb="0" eb="1">
      <t>ヒャク</t>
    </rPh>
    <rPh sb="1" eb="2">
      <t>ミチ</t>
    </rPh>
    <phoneticPr fontId="2"/>
  </si>
  <si>
    <t>百道浜1①</t>
    <rPh sb="0" eb="1">
      <t>ヒャク</t>
    </rPh>
    <rPh sb="1" eb="2">
      <t>ミチ</t>
    </rPh>
    <rPh sb="2" eb="3">
      <t>ハマ</t>
    </rPh>
    <phoneticPr fontId="2"/>
  </si>
  <si>
    <t>百道浜1②</t>
    <rPh sb="0" eb="1">
      <t>ヒャク</t>
    </rPh>
    <rPh sb="1" eb="2">
      <t>ミチ</t>
    </rPh>
    <rPh sb="2" eb="3">
      <t>ハマ</t>
    </rPh>
    <phoneticPr fontId="2"/>
  </si>
  <si>
    <t>百道浜3①</t>
    <rPh sb="0" eb="1">
      <t>ヒャク</t>
    </rPh>
    <rPh sb="1" eb="2">
      <t>ミチ</t>
    </rPh>
    <rPh sb="2" eb="3">
      <t>ハマ</t>
    </rPh>
    <phoneticPr fontId="2"/>
  </si>
  <si>
    <t>百道浜3②</t>
    <rPh sb="0" eb="1">
      <t>ヒャク</t>
    </rPh>
    <rPh sb="1" eb="2">
      <t>ミチ</t>
    </rPh>
    <rPh sb="2" eb="3">
      <t>ハマ</t>
    </rPh>
    <phoneticPr fontId="2"/>
  </si>
  <si>
    <t>百道浜4①</t>
    <rPh sb="0" eb="1">
      <t>ヒャク</t>
    </rPh>
    <rPh sb="1" eb="2">
      <t>ミチ</t>
    </rPh>
    <rPh sb="2" eb="3">
      <t>ハマ</t>
    </rPh>
    <phoneticPr fontId="2"/>
  </si>
  <si>
    <t>百道浜4②</t>
    <rPh sb="0" eb="1">
      <t>ヒャク</t>
    </rPh>
    <rPh sb="1" eb="2">
      <t>ミチ</t>
    </rPh>
    <rPh sb="2" eb="3">
      <t>ハマ</t>
    </rPh>
    <phoneticPr fontId="2"/>
  </si>
  <si>
    <t>WA-1①</t>
  </si>
  <si>
    <t>WA-1②</t>
  </si>
  <si>
    <t>WA-2</t>
  </si>
  <si>
    <t>WA-3</t>
  </si>
  <si>
    <t>WA-4①</t>
  </si>
  <si>
    <t>WA-4②</t>
  </si>
  <si>
    <t>WA-5①</t>
  </si>
  <si>
    <t>WA-5②</t>
  </si>
  <si>
    <t>WA-6①</t>
  </si>
  <si>
    <t>WA-6②</t>
  </si>
  <si>
    <t>西新2①</t>
    <rPh sb="0" eb="1">
      <t>ニシ</t>
    </rPh>
    <rPh sb="1" eb="2">
      <t>シン</t>
    </rPh>
    <phoneticPr fontId="2"/>
  </si>
  <si>
    <t>西新2②</t>
    <rPh sb="0" eb="1">
      <t>ニシ</t>
    </rPh>
    <rPh sb="1" eb="2">
      <t>シン</t>
    </rPh>
    <phoneticPr fontId="2"/>
  </si>
  <si>
    <t>西新2③</t>
    <rPh sb="0" eb="1">
      <t>ニシ</t>
    </rPh>
    <rPh sb="1" eb="2">
      <t>シン</t>
    </rPh>
    <phoneticPr fontId="2"/>
  </si>
  <si>
    <t>西新3</t>
    <rPh sb="0" eb="1">
      <t>ニシ</t>
    </rPh>
    <rPh sb="1" eb="2">
      <t>シン</t>
    </rPh>
    <phoneticPr fontId="2"/>
  </si>
  <si>
    <t>西新5①</t>
    <rPh sb="0" eb="1">
      <t>ニシ</t>
    </rPh>
    <rPh sb="1" eb="2">
      <t>シン</t>
    </rPh>
    <phoneticPr fontId="2"/>
  </si>
  <si>
    <t>西新5②</t>
    <rPh sb="0" eb="1">
      <t>ニシ</t>
    </rPh>
    <rPh sb="1" eb="2">
      <t>シン</t>
    </rPh>
    <phoneticPr fontId="2"/>
  </si>
  <si>
    <t>西新6・7①</t>
    <rPh sb="0" eb="1">
      <t>ニシ</t>
    </rPh>
    <rPh sb="1" eb="2">
      <t>シン</t>
    </rPh>
    <phoneticPr fontId="2"/>
  </si>
  <si>
    <t>西新7②</t>
    <rPh sb="0" eb="1">
      <t>ニシ</t>
    </rPh>
    <rPh sb="1" eb="2">
      <t>シン</t>
    </rPh>
    <phoneticPr fontId="2"/>
  </si>
  <si>
    <t>WB-1①</t>
  </si>
  <si>
    <t>WB-1②</t>
  </si>
  <si>
    <t>WB-2①</t>
  </si>
  <si>
    <t>WB-2②</t>
  </si>
  <si>
    <t>WB-2③</t>
  </si>
  <si>
    <t>WB-3</t>
  </si>
  <si>
    <t>WB-4</t>
  </si>
  <si>
    <t>WB-5①</t>
  </si>
  <si>
    <t>WB-5②</t>
  </si>
  <si>
    <t>WB-6</t>
  </si>
  <si>
    <t>WB-7</t>
  </si>
  <si>
    <t>城西1①</t>
    <rPh sb="0" eb="2">
      <t>ジョウセイ</t>
    </rPh>
    <phoneticPr fontId="2"/>
  </si>
  <si>
    <t>城西1②</t>
    <rPh sb="0" eb="2">
      <t>ジョウセイ</t>
    </rPh>
    <phoneticPr fontId="2"/>
  </si>
  <si>
    <t>城西2①</t>
    <rPh sb="0" eb="2">
      <t>ジョウセイ</t>
    </rPh>
    <phoneticPr fontId="2"/>
  </si>
  <si>
    <t>城西2②</t>
    <rPh sb="0" eb="2">
      <t>ジョウセイ</t>
    </rPh>
    <phoneticPr fontId="2"/>
  </si>
  <si>
    <t>城西3①</t>
    <rPh sb="0" eb="2">
      <t>ジョウセイ</t>
    </rPh>
    <phoneticPr fontId="2"/>
  </si>
  <si>
    <t>城西3②</t>
    <rPh sb="0" eb="2">
      <t>ジョウセイ</t>
    </rPh>
    <phoneticPr fontId="2"/>
  </si>
  <si>
    <t>曙1</t>
    <rPh sb="0" eb="1">
      <t>アケボノ</t>
    </rPh>
    <phoneticPr fontId="2"/>
  </si>
  <si>
    <t>曙2</t>
    <rPh sb="0" eb="1">
      <t>アケボノ</t>
    </rPh>
    <phoneticPr fontId="2"/>
  </si>
  <si>
    <t>祖原①</t>
    <rPh sb="0" eb="1">
      <t>ソ</t>
    </rPh>
    <rPh sb="1" eb="2">
      <t>ハラ</t>
    </rPh>
    <phoneticPr fontId="2"/>
  </si>
  <si>
    <t>祖原②</t>
    <rPh sb="0" eb="1">
      <t>ソ</t>
    </rPh>
    <rPh sb="1" eb="2">
      <t>ハラ</t>
    </rPh>
    <phoneticPr fontId="2"/>
  </si>
  <si>
    <t>WC-1①</t>
  </si>
  <si>
    <t>WC-1②</t>
  </si>
  <si>
    <t>WC-2①</t>
  </si>
  <si>
    <t>WC-2②</t>
  </si>
  <si>
    <t>WC-3①</t>
  </si>
  <si>
    <t>WC-3②</t>
  </si>
  <si>
    <t>WC-4</t>
  </si>
  <si>
    <t>WC-5</t>
  </si>
  <si>
    <t>WC-6①</t>
  </si>
  <si>
    <t>WC-6②</t>
  </si>
  <si>
    <t>高取1①</t>
    <rPh sb="0" eb="2">
      <t>タカトリ</t>
    </rPh>
    <phoneticPr fontId="2"/>
  </si>
  <si>
    <t>高取1②</t>
    <rPh sb="0" eb="2">
      <t>タカトリ</t>
    </rPh>
    <phoneticPr fontId="2"/>
  </si>
  <si>
    <t>高取1③</t>
    <rPh sb="0" eb="2">
      <t>タカトリ</t>
    </rPh>
    <phoneticPr fontId="2"/>
  </si>
  <si>
    <t>高取2①</t>
    <rPh sb="0" eb="2">
      <t>タカトリ</t>
    </rPh>
    <phoneticPr fontId="2"/>
  </si>
  <si>
    <t>高取2②</t>
    <rPh sb="0" eb="2">
      <t>タカトリ</t>
    </rPh>
    <phoneticPr fontId="2"/>
  </si>
  <si>
    <t>藤崎１①</t>
    <rPh sb="0" eb="2">
      <t>フジサキ</t>
    </rPh>
    <phoneticPr fontId="2"/>
  </si>
  <si>
    <t>藤崎１②</t>
    <rPh sb="0" eb="2">
      <t>フジサキ</t>
    </rPh>
    <phoneticPr fontId="2"/>
  </si>
  <si>
    <t>藤崎2</t>
    <rPh sb="0" eb="2">
      <t>フジサキ</t>
    </rPh>
    <phoneticPr fontId="2"/>
  </si>
  <si>
    <t>弥生1・2</t>
    <rPh sb="0" eb="2">
      <t>ヤヨイ</t>
    </rPh>
    <phoneticPr fontId="2"/>
  </si>
  <si>
    <t>WD-1①</t>
  </si>
  <si>
    <t>WD-1②</t>
  </si>
  <si>
    <t>WD-1③</t>
  </si>
  <si>
    <t>WD-2①</t>
  </si>
  <si>
    <t>WD-2②</t>
  </si>
  <si>
    <t>WD-3①</t>
  </si>
  <si>
    <t>WD-3②</t>
  </si>
  <si>
    <t>WD-4</t>
  </si>
  <si>
    <t>WD-5</t>
  </si>
  <si>
    <t>室見1</t>
    <rPh sb="0" eb="2">
      <t>ムロミ</t>
    </rPh>
    <phoneticPr fontId="2"/>
  </si>
  <si>
    <t>室見2①</t>
    <rPh sb="0" eb="2">
      <t>ムロミ</t>
    </rPh>
    <phoneticPr fontId="2"/>
  </si>
  <si>
    <t>室見2②</t>
    <rPh sb="0" eb="2">
      <t>ムロミ</t>
    </rPh>
    <phoneticPr fontId="2"/>
  </si>
  <si>
    <t>室見3</t>
    <rPh sb="0" eb="2">
      <t>ムロミ</t>
    </rPh>
    <phoneticPr fontId="2"/>
  </si>
  <si>
    <t>室見4①</t>
    <rPh sb="0" eb="2">
      <t>ムロミ</t>
    </rPh>
    <phoneticPr fontId="2"/>
  </si>
  <si>
    <t>室見4②</t>
    <rPh sb="0" eb="2">
      <t>ムロミ</t>
    </rPh>
    <phoneticPr fontId="2"/>
  </si>
  <si>
    <t>室見5①</t>
    <rPh sb="0" eb="2">
      <t>ムロミ</t>
    </rPh>
    <phoneticPr fontId="2"/>
  </si>
  <si>
    <t>室見5②</t>
    <rPh sb="0" eb="2">
      <t>ムロミ</t>
    </rPh>
    <phoneticPr fontId="2"/>
  </si>
  <si>
    <t>WE-1</t>
  </si>
  <si>
    <t>WE-2①</t>
  </si>
  <si>
    <t>WE-2②</t>
  </si>
  <si>
    <t>WE-3</t>
  </si>
  <si>
    <t>WE-4①</t>
  </si>
  <si>
    <t>WE-4②</t>
  </si>
  <si>
    <t>WE-5①</t>
  </si>
  <si>
    <t>WE-5②</t>
  </si>
  <si>
    <t>昭代1</t>
    <rPh sb="0" eb="2">
      <t>アキヨ</t>
    </rPh>
    <phoneticPr fontId="2"/>
  </si>
  <si>
    <t>昭代2</t>
    <rPh sb="0" eb="2">
      <t>アキヨ</t>
    </rPh>
    <phoneticPr fontId="2"/>
  </si>
  <si>
    <t>昭代3①</t>
    <rPh sb="0" eb="2">
      <t>アキヨ</t>
    </rPh>
    <phoneticPr fontId="2"/>
  </si>
  <si>
    <t>昭代3②</t>
    <rPh sb="0" eb="2">
      <t>アキヨ</t>
    </rPh>
    <phoneticPr fontId="2"/>
  </si>
  <si>
    <t>荒江2①</t>
    <rPh sb="0" eb="1">
      <t>アラ</t>
    </rPh>
    <rPh sb="1" eb="2">
      <t>エ</t>
    </rPh>
    <phoneticPr fontId="2"/>
  </si>
  <si>
    <t>荒江2②</t>
    <rPh sb="0" eb="1">
      <t>アラ</t>
    </rPh>
    <rPh sb="1" eb="2">
      <t>エ</t>
    </rPh>
    <phoneticPr fontId="2"/>
  </si>
  <si>
    <t>荒江3①</t>
    <rPh sb="0" eb="1">
      <t>アラ</t>
    </rPh>
    <rPh sb="1" eb="2">
      <t>エ</t>
    </rPh>
    <phoneticPr fontId="2"/>
  </si>
  <si>
    <t>荒江3②</t>
    <rPh sb="0" eb="1">
      <t>アラ</t>
    </rPh>
    <rPh sb="1" eb="2">
      <t>エ</t>
    </rPh>
    <phoneticPr fontId="2"/>
  </si>
  <si>
    <t>WF-1</t>
  </si>
  <si>
    <t>WF-2</t>
  </si>
  <si>
    <t>WF-3①</t>
  </si>
  <si>
    <t>WF-3②</t>
  </si>
  <si>
    <t>WF-4①</t>
  </si>
  <si>
    <t>WF-4②</t>
  </si>
  <si>
    <t>WF-5①</t>
  </si>
  <si>
    <t>WF-5②</t>
  </si>
  <si>
    <t>原1①</t>
    <rPh sb="0" eb="1">
      <t>ハラ</t>
    </rPh>
    <phoneticPr fontId="2"/>
  </si>
  <si>
    <t>原1②</t>
    <rPh sb="0" eb="1">
      <t>ハラ</t>
    </rPh>
    <phoneticPr fontId="2"/>
  </si>
  <si>
    <t>原2</t>
    <rPh sb="0" eb="1">
      <t>ハラ</t>
    </rPh>
    <phoneticPr fontId="2"/>
  </si>
  <si>
    <t>原3</t>
    <rPh sb="0" eb="1">
      <t>ハラ</t>
    </rPh>
    <phoneticPr fontId="2"/>
  </si>
  <si>
    <t>原4①</t>
    <rPh sb="0" eb="1">
      <t>ハラ</t>
    </rPh>
    <phoneticPr fontId="2"/>
  </si>
  <si>
    <t>原4②</t>
    <rPh sb="0" eb="1">
      <t>ハラ</t>
    </rPh>
    <phoneticPr fontId="2"/>
  </si>
  <si>
    <t>原5</t>
    <rPh sb="0" eb="1">
      <t>ハラ</t>
    </rPh>
    <phoneticPr fontId="2"/>
  </si>
  <si>
    <t>原6①</t>
    <rPh sb="0" eb="1">
      <t>ハラ</t>
    </rPh>
    <phoneticPr fontId="2"/>
  </si>
  <si>
    <t>原6②</t>
    <rPh sb="0" eb="1">
      <t>ハラ</t>
    </rPh>
    <phoneticPr fontId="2"/>
  </si>
  <si>
    <t>原団地①</t>
    <rPh sb="0" eb="1">
      <t>ハラ</t>
    </rPh>
    <rPh sb="1" eb="3">
      <t>ダンチ</t>
    </rPh>
    <phoneticPr fontId="2"/>
  </si>
  <si>
    <t>原団地②</t>
    <rPh sb="0" eb="1">
      <t>ハラ</t>
    </rPh>
    <rPh sb="1" eb="3">
      <t>ダンチ</t>
    </rPh>
    <phoneticPr fontId="2"/>
  </si>
  <si>
    <t>原団地③</t>
    <rPh sb="0" eb="1">
      <t>ハラ</t>
    </rPh>
    <rPh sb="1" eb="3">
      <t>ダンチ</t>
    </rPh>
    <phoneticPr fontId="2"/>
  </si>
  <si>
    <t>原団地④</t>
    <rPh sb="0" eb="1">
      <t>ハラ</t>
    </rPh>
    <rPh sb="1" eb="3">
      <t>ダンチ</t>
    </rPh>
    <phoneticPr fontId="2"/>
  </si>
  <si>
    <t>WG-1①</t>
  </si>
  <si>
    <t>WG-1②</t>
  </si>
  <si>
    <t>WG-2</t>
  </si>
  <si>
    <t>WG-3</t>
  </si>
  <si>
    <t>WG-4①</t>
  </si>
  <si>
    <t>WG-4②</t>
  </si>
  <si>
    <t>WG-5</t>
  </si>
  <si>
    <t>WG-6①</t>
  </si>
  <si>
    <t>WG-6②</t>
  </si>
  <si>
    <t>WG-9①</t>
  </si>
  <si>
    <t>WG-9②</t>
  </si>
  <si>
    <t>WG-9③</t>
  </si>
  <si>
    <t>WG-9④</t>
  </si>
  <si>
    <t>南庄1</t>
    <rPh sb="0" eb="1">
      <t>ミナミ</t>
    </rPh>
    <rPh sb="1" eb="2">
      <t>ショウ</t>
    </rPh>
    <phoneticPr fontId="2"/>
  </si>
  <si>
    <t>南庄2</t>
    <rPh sb="0" eb="1">
      <t>ミナミ</t>
    </rPh>
    <rPh sb="1" eb="2">
      <t>ショウ</t>
    </rPh>
    <phoneticPr fontId="2"/>
  </si>
  <si>
    <t>南庄3</t>
    <rPh sb="0" eb="1">
      <t>ミナミ</t>
    </rPh>
    <rPh sb="1" eb="2">
      <t>ショウ</t>
    </rPh>
    <phoneticPr fontId="2"/>
  </si>
  <si>
    <t>南庄4①</t>
    <rPh sb="0" eb="1">
      <t>ミナミ</t>
    </rPh>
    <rPh sb="1" eb="2">
      <t>ショウ</t>
    </rPh>
    <phoneticPr fontId="2"/>
  </si>
  <si>
    <t>南庄4②</t>
    <rPh sb="0" eb="1">
      <t>ミナミ</t>
    </rPh>
    <rPh sb="1" eb="2">
      <t>ショウ</t>
    </rPh>
    <phoneticPr fontId="2"/>
  </si>
  <si>
    <t>南庄5</t>
    <rPh sb="0" eb="1">
      <t>ミナミ</t>
    </rPh>
    <rPh sb="1" eb="2">
      <t>ショウ</t>
    </rPh>
    <phoneticPr fontId="2"/>
  </si>
  <si>
    <t>南庄6①</t>
    <rPh sb="0" eb="1">
      <t>ミナミ</t>
    </rPh>
    <rPh sb="1" eb="2">
      <t>ショウ</t>
    </rPh>
    <phoneticPr fontId="2"/>
  </si>
  <si>
    <t>南庄6②</t>
    <rPh sb="0" eb="1">
      <t>ミナミ</t>
    </rPh>
    <rPh sb="1" eb="2">
      <t>ショウ</t>
    </rPh>
    <phoneticPr fontId="2"/>
  </si>
  <si>
    <t>WH-1</t>
  </si>
  <si>
    <t>WH-2</t>
  </si>
  <si>
    <t>WH-3</t>
  </si>
  <si>
    <t>WH-4①</t>
  </si>
  <si>
    <t>WH-4②</t>
  </si>
  <si>
    <t>WH-5</t>
  </si>
  <si>
    <t>WH-6①</t>
  </si>
  <si>
    <t>WH-6②</t>
  </si>
  <si>
    <t>小田部1①</t>
    <rPh sb="0" eb="3">
      <t>オタベ</t>
    </rPh>
    <phoneticPr fontId="2"/>
  </si>
  <si>
    <t>小田部1②</t>
    <rPh sb="0" eb="3">
      <t>オタベ</t>
    </rPh>
    <phoneticPr fontId="2"/>
  </si>
  <si>
    <t>小田部2</t>
    <rPh sb="0" eb="3">
      <t>オタベ</t>
    </rPh>
    <phoneticPr fontId="2"/>
  </si>
  <si>
    <t>小田部3</t>
    <rPh sb="0" eb="3">
      <t>オタベ</t>
    </rPh>
    <phoneticPr fontId="2"/>
  </si>
  <si>
    <t>小田部4</t>
    <rPh sb="0" eb="3">
      <t>オタベ</t>
    </rPh>
    <phoneticPr fontId="2"/>
  </si>
  <si>
    <t>小田部5①</t>
    <rPh sb="0" eb="3">
      <t>オタベ</t>
    </rPh>
    <phoneticPr fontId="2"/>
  </si>
  <si>
    <t>小田部5②・6</t>
    <rPh sb="0" eb="3">
      <t>オタベ</t>
    </rPh>
    <phoneticPr fontId="2"/>
  </si>
  <si>
    <t>小田部7</t>
    <rPh sb="0" eb="3">
      <t>オタベ</t>
    </rPh>
    <phoneticPr fontId="2"/>
  </si>
  <si>
    <t>室住団地①</t>
    <rPh sb="0" eb="2">
      <t>ムロズミ</t>
    </rPh>
    <rPh sb="2" eb="4">
      <t>ダンチ</t>
    </rPh>
    <phoneticPr fontId="2"/>
  </si>
  <si>
    <t>室住団地②</t>
    <rPh sb="0" eb="2">
      <t>ムロズミ</t>
    </rPh>
    <rPh sb="2" eb="4">
      <t>ダンチ</t>
    </rPh>
    <phoneticPr fontId="2"/>
  </si>
  <si>
    <t>室住団地③</t>
    <rPh sb="0" eb="2">
      <t>ムロズミ</t>
    </rPh>
    <rPh sb="2" eb="4">
      <t>ダンチ</t>
    </rPh>
    <phoneticPr fontId="2"/>
  </si>
  <si>
    <t>室住団地④</t>
    <rPh sb="0" eb="2">
      <t>ムロズミ</t>
    </rPh>
    <rPh sb="2" eb="4">
      <t>ダンチ</t>
    </rPh>
    <phoneticPr fontId="2"/>
  </si>
  <si>
    <t>WJ-1①</t>
  </si>
  <si>
    <t>WJ-1②</t>
  </si>
  <si>
    <t>WJ-2</t>
  </si>
  <si>
    <t>WJ-3</t>
  </si>
  <si>
    <t>WJ-4</t>
  </si>
  <si>
    <t>WJ-5</t>
  </si>
  <si>
    <t>WJ-6</t>
  </si>
  <si>
    <t>WJ-7</t>
  </si>
  <si>
    <t>WJ-8①</t>
  </si>
  <si>
    <t>WJ-8②</t>
  </si>
  <si>
    <t>WJ-8③</t>
  </si>
  <si>
    <t>WJ-8④</t>
  </si>
  <si>
    <t>早良区①</t>
    <rPh sb="0" eb="3">
      <t>サワラク</t>
    </rPh>
    <phoneticPr fontId="23"/>
  </si>
  <si>
    <t>賀茂2①</t>
    <rPh sb="0" eb="1">
      <t>ガ</t>
    </rPh>
    <rPh sb="1" eb="2">
      <t>シゲル</t>
    </rPh>
    <phoneticPr fontId="2"/>
  </si>
  <si>
    <t>賀茂2②</t>
    <rPh sb="0" eb="1">
      <t>ガ</t>
    </rPh>
    <rPh sb="1" eb="2">
      <t>シゲル</t>
    </rPh>
    <phoneticPr fontId="2"/>
  </si>
  <si>
    <t>賀茂3</t>
    <rPh sb="0" eb="1">
      <t>ガ</t>
    </rPh>
    <rPh sb="1" eb="2">
      <t>シゲル</t>
    </rPh>
    <phoneticPr fontId="2"/>
  </si>
  <si>
    <t>干隈3</t>
    <rPh sb="0" eb="1">
      <t>ホ</t>
    </rPh>
    <rPh sb="1" eb="2">
      <t>クマ</t>
    </rPh>
    <phoneticPr fontId="2"/>
  </si>
  <si>
    <t>干隈4</t>
    <rPh sb="0" eb="1">
      <t>ホ</t>
    </rPh>
    <rPh sb="1" eb="2">
      <t>クマ</t>
    </rPh>
    <phoneticPr fontId="2"/>
  </si>
  <si>
    <t>干隈5</t>
    <rPh sb="0" eb="1">
      <t>ホ</t>
    </rPh>
    <rPh sb="1" eb="2">
      <t>クマ</t>
    </rPh>
    <phoneticPr fontId="2"/>
  </si>
  <si>
    <t>干隈6</t>
    <rPh sb="0" eb="1">
      <t>ホ</t>
    </rPh>
    <rPh sb="1" eb="2">
      <t>クマ</t>
    </rPh>
    <phoneticPr fontId="2"/>
  </si>
  <si>
    <t>WM-3①</t>
  </si>
  <si>
    <t>WM-3②</t>
  </si>
  <si>
    <t>WM-4</t>
  </si>
  <si>
    <t>WM-6</t>
  </si>
  <si>
    <t>WM-7</t>
  </si>
  <si>
    <t>WM-8</t>
  </si>
  <si>
    <t>WM-9</t>
  </si>
  <si>
    <t>次郎丸1</t>
    <rPh sb="0" eb="3">
      <t>ジロウマル</t>
    </rPh>
    <phoneticPr fontId="2"/>
  </si>
  <si>
    <t>次郎丸3①</t>
    <rPh sb="0" eb="3">
      <t>ジロウマル</t>
    </rPh>
    <phoneticPr fontId="2"/>
  </si>
  <si>
    <t>次郎丸3②</t>
    <rPh sb="0" eb="3">
      <t>ジロウマル</t>
    </rPh>
    <phoneticPr fontId="2"/>
  </si>
  <si>
    <t>次郎丸4</t>
    <rPh sb="0" eb="3">
      <t>ジロウマル</t>
    </rPh>
    <phoneticPr fontId="2"/>
  </si>
  <si>
    <t>WN-1</t>
  </si>
  <si>
    <t>WN-3①</t>
  </si>
  <si>
    <t>WN-3②</t>
  </si>
  <si>
    <t>WN-4</t>
  </si>
  <si>
    <t>百道・百道浜</t>
    <rPh sb="0" eb="2">
      <t>モモチ</t>
    </rPh>
    <rPh sb="3" eb="6">
      <t>モモチハマ</t>
    </rPh>
    <phoneticPr fontId="20"/>
  </si>
  <si>
    <t>西新</t>
    <rPh sb="0" eb="2">
      <t>ニシジン</t>
    </rPh>
    <phoneticPr fontId="20"/>
  </si>
  <si>
    <t>城西・曙・祖原</t>
    <rPh sb="0" eb="2">
      <t>ジョウサイ</t>
    </rPh>
    <rPh sb="3" eb="4">
      <t>アケボノ</t>
    </rPh>
    <rPh sb="5" eb="7">
      <t>ソハラ</t>
    </rPh>
    <phoneticPr fontId="20"/>
  </si>
  <si>
    <t>高取・藤崎・弥生</t>
    <rPh sb="0" eb="2">
      <t>タカトリ</t>
    </rPh>
    <rPh sb="3" eb="5">
      <t>フジサキ</t>
    </rPh>
    <rPh sb="6" eb="8">
      <t>ヤヨイ</t>
    </rPh>
    <phoneticPr fontId="20"/>
  </si>
  <si>
    <t>室見</t>
    <rPh sb="0" eb="2">
      <t>ムロミ</t>
    </rPh>
    <phoneticPr fontId="20"/>
  </si>
  <si>
    <t>昭代・荒江</t>
    <rPh sb="0" eb="2">
      <t>ショウダイ</t>
    </rPh>
    <rPh sb="3" eb="5">
      <t>アラエ</t>
    </rPh>
    <phoneticPr fontId="20"/>
  </si>
  <si>
    <t>原</t>
    <rPh sb="0" eb="1">
      <t>ハラ</t>
    </rPh>
    <phoneticPr fontId="20"/>
  </si>
  <si>
    <t>南庄</t>
    <rPh sb="0" eb="2">
      <t>ミナミショウ</t>
    </rPh>
    <phoneticPr fontId="20"/>
  </si>
  <si>
    <t>小田部・室住D</t>
    <rPh sb="0" eb="3">
      <t>コタベ</t>
    </rPh>
    <rPh sb="4" eb="6">
      <t>ムロズミ</t>
    </rPh>
    <phoneticPr fontId="20"/>
  </si>
  <si>
    <t>次郎丸</t>
    <rPh sb="0" eb="3">
      <t>ジロウマル</t>
    </rPh>
    <phoneticPr fontId="20"/>
  </si>
  <si>
    <t>西区</t>
    <rPh sb="0" eb="1">
      <t>ニシ</t>
    </rPh>
    <rPh sb="1" eb="2">
      <t>ク</t>
    </rPh>
    <phoneticPr fontId="23"/>
  </si>
  <si>
    <t>西区 合計</t>
    <rPh sb="0" eb="1">
      <t>ニシ</t>
    </rPh>
    <rPh sb="1" eb="2">
      <t>ク</t>
    </rPh>
    <rPh sb="2" eb="3">
      <t>ヒガシク</t>
    </rPh>
    <rPh sb="3" eb="5">
      <t>ゴウケイ</t>
    </rPh>
    <phoneticPr fontId="20"/>
  </si>
  <si>
    <t>豊浜１</t>
    <rPh sb="0" eb="1">
      <t>ユタカ</t>
    </rPh>
    <rPh sb="1" eb="2">
      <t>ハマ</t>
    </rPh>
    <phoneticPr fontId="2"/>
  </si>
  <si>
    <t>豊浜2</t>
    <rPh sb="0" eb="1">
      <t>ユタカ</t>
    </rPh>
    <rPh sb="1" eb="2">
      <t>ハマ</t>
    </rPh>
    <phoneticPr fontId="2"/>
  </si>
  <si>
    <t>愛宕浜1</t>
    <rPh sb="0" eb="2">
      <t>アタゴ</t>
    </rPh>
    <rPh sb="2" eb="3">
      <t>ハマ</t>
    </rPh>
    <phoneticPr fontId="2"/>
  </si>
  <si>
    <t>愛宕浜2①</t>
    <rPh sb="0" eb="2">
      <t>アタゴ</t>
    </rPh>
    <rPh sb="2" eb="3">
      <t>ハマ</t>
    </rPh>
    <phoneticPr fontId="2"/>
  </si>
  <si>
    <t>愛宕浜2②</t>
    <rPh sb="0" eb="2">
      <t>アタゴ</t>
    </rPh>
    <rPh sb="2" eb="3">
      <t>ハマ</t>
    </rPh>
    <phoneticPr fontId="2"/>
  </si>
  <si>
    <t>愛宕浜2③</t>
    <rPh sb="0" eb="2">
      <t>アタゴ</t>
    </rPh>
    <rPh sb="2" eb="3">
      <t>ハマ</t>
    </rPh>
    <phoneticPr fontId="2"/>
  </si>
  <si>
    <t>愛宕浜4</t>
    <rPh sb="0" eb="2">
      <t>アタゴ</t>
    </rPh>
    <rPh sb="2" eb="3">
      <t>ハマ</t>
    </rPh>
    <phoneticPr fontId="2"/>
  </si>
  <si>
    <t>NA-1</t>
  </si>
  <si>
    <t>NA-2</t>
  </si>
  <si>
    <t>NA-3</t>
  </si>
  <si>
    <t>NA-4①</t>
  </si>
  <si>
    <t>NA-4②</t>
  </si>
  <si>
    <t>NA-4③</t>
  </si>
  <si>
    <t>NA-5</t>
  </si>
  <si>
    <t>愛宕１①</t>
    <rPh sb="0" eb="2">
      <t>アタゴ</t>
    </rPh>
    <phoneticPr fontId="2"/>
  </si>
  <si>
    <t>愛宕１②</t>
    <rPh sb="0" eb="2">
      <t>アタゴ</t>
    </rPh>
    <phoneticPr fontId="2"/>
  </si>
  <si>
    <t>愛宕2①</t>
    <rPh sb="0" eb="2">
      <t>アタゴ</t>
    </rPh>
    <phoneticPr fontId="2"/>
  </si>
  <si>
    <t>愛宕2②</t>
    <rPh sb="0" eb="2">
      <t>アタゴ</t>
    </rPh>
    <phoneticPr fontId="2"/>
  </si>
  <si>
    <t>愛宕3</t>
    <rPh sb="0" eb="2">
      <t>アタゴ</t>
    </rPh>
    <phoneticPr fontId="2"/>
  </si>
  <si>
    <t>愛宕4</t>
    <rPh sb="0" eb="2">
      <t>アタゴ</t>
    </rPh>
    <phoneticPr fontId="2"/>
  </si>
  <si>
    <t>愛宕南1</t>
    <rPh sb="0" eb="2">
      <t>アタゴ</t>
    </rPh>
    <rPh sb="2" eb="3">
      <t>ミナミ</t>
    </rPh>
    <phoneticPr fontId="2"/>
  </si>
  <si>
    <t>愛宕南2</t>
    <rPh sb="0" eb="2">
      <t>アタゴ</t>
    </rPh>
    <rPh sb="2" eb="3">
      <t>ミナミ</t>
    </rPh>
    <phoneticPr fontId="2"/>
  </si>
  <si>
    <t>NB-1①</t>
  </si>
  <si>
    <t>NB-1②</t>
  </si>
  <si>
    <t>NB-2①</t>
  </si>
  <si>
    <t>NB-2②</t>
  </si>
  <si>
    <t>NB-3</t>
  </si>
  <si>
    <t>NB-4</t>
  </si>
  <si>
    <t>NB-5</t>
  </si>
  <si>
    <t>NB-6</t>
  </si>
  <si>
    <t>姪の浜１①</t>
    <rPh sb="0" eb="1">
      <t>メイ</t>
    </rPh>
    <rPh sb="2" eb="3">
      <t>ハマ</t>
    </rPh>
    <phoneticPr fontId="2"/>
  </si>
  <si>
    <t>姪の浜１②</t>
    <rPh sb="0" eb="1">
      <t>メイ</t>
    </rPh>
    <rPh sb="2" eb="3">
      <t>ハマ</t>
    </rPh>
    <phoneticPr fontId="2"/>
  </si>
  <si>
    <t>姪の浜2①</t>
    <rPh sb="0" eb="1">
      <t>メイ</t>
    </rPh>
    <rPh sb="2" eb="3">
      <t>ハマ</t>
    </rPh>
    <phoneticPr fontId="2"/>
  </si>
  <si>
    <t>姪の浜2②</t>
    <rPh sb="0" eb="1">
      <t>メイ</t>
    </rPh>
    <rPh sb="2" eb="3">
      <t>ハマ</t>
    </rPh>
    <phoneticPr fontId="2"/>
  </si>
  <si>
    <t>姪の浜2③</t>
    <rPh sb="0" eb="1">
      <t>メイ</t>
    </rPh>
    <rPh sb="2" eb="3">
      <t>ハマ</t>
    </rPh>
    <phoneticPr fontId="2"/>
  </si>
  <si>
    <t>姪の浜3①</t>
    <rPh sb="0" eb="1">
      <t>メイ</t>
    </rPh>
    <rPh sb="2" eb="3">
      <t>ハマ</t>
    </rPh>
    <phoneticPr fontId="2"/>
  </si>
  <si>
    <t>姪の浜3②</t>
    <rPh sb="0" eb="1">
      <t>メイ</t>
    </rPh>
    <rPh sb="2" eb="3">
      <t>ハマ</t>
    </rPh>
    <phoneticPr fontId="2"/>
  </si>
  <si>
    <t>姪の浜3③</t>
    <rPh sb="0" eb="1">
      <t>メイ</t>
    </rPh>
    <rPh sb="2" eb="3">
      <t>ハマ</t>
    </rPh>
    <phoneticPr fontId="2"/>
  </si>
  <si>
    <t>姪の浜4①</t>
    <rPh sb="0" eb="1">
      <t>メイ</t>
    </rPh>
    <rPh sb="2" eb="3">
      <t>ハマ</t>
    </rPh>
    <phoneticPr fontId="2"/>
  </si>
  <si>
    <t>姪の浜4②</t>
    <rPh sb="0" eb="1">
      <t>メイ</t>
    </rPh>
    <rPh sb="2" eb="3">
      <t>ハマ</t>
    </rPh>
    <phoneticPr fontId="2"/>
  </si>
  <si>
    <t>姪の浜5①</t>
    <rPh sb="0" eb="1">
      <t>メイ</t>
    </rPh>
    <rPh sb="2" eb="3">
      <t>ハマ</t>
    </rPh>
    <phoneticPr fontId="2"/>
  </si>
  <si>
    <t>姪の浜5②</t>
    <rPh sb="0" eb="1">
      <t>メイ</t>
    </rPh>
    <rPh sb="2" eb="3">
      <t>ハマ</t>
    </rPh>
    <phoneticPr fontId="2"/>
  </si>
  <si>
    <t>姪の浜6①</t>
    <rPh sb="0" eb="1">
      <t>メイ</t>
    </rPh>
    <rPh sb="2" eb="3">
      <t>ハマ</t>
    </rPh>
    <phoneticPr fontId="2"/>
  </si>
  <si>
    <t>姪の浜6②</t>
    <rPh sb="0" eb="1">
      <t>メイ</t>
    </rPh>
    <rPh sb="2" eb="3">
      <t>ハマ</t>
    </rPh>
    <phoneticPr fontId="2"/>
  </si>
  <si>
    <t>NC-1①</t>
  </si>
  <si>
    <t>NC-1②</t>
  </si>
  <si>
    <t>NC-2①</t>
  </si>
  <si>
    <t>NC-2②</t>
  </si>
  <si>
    <t>NC-2③</t>
  </si>
  <si>
    <t>NC-3①</t>
  </si>
  <si>
    <t>NC-4①</t>
  </si>
  <si>
    <t>NC-4②</t>
  </si>
  <si>
    <t>NC-5①</t>
  </si>
  <si>
    <t>NC-5②</t>
  </si>
  <si>
    <t>NC-6①</t>
  </si>
  <si>
    <t>NC-6②</t>
  </si>
  <si>
    <t>姪浜駅南1①</t>
    <rPh sb="0" eb="2">
      <t>メイノハマ</t>
    </rPh>
    <rPh sb="2" eb="3">
      <t>エキ</t>
    </rPh>
    <rPh sb="3" eb="4">
      <t>ミナミ</t>
    </rPh>
    <phoneticPr fontId="2"/>
  </si>
  <si>
    <t>姪浜駅南1②</t>
    <rPh sb="0" eb="2">
      <t>メイノハマ</t>
    </rPh>
    <rPh sb="2" eb="3">
      <t>エキ</t>
    </rPh>
    <rPh sb="3" eb="4">
      <t>ミナミ</t>
    </rPh>
    <phoneticPr fontId="2"/>
  </si>
  <si>
    <t>姪浜駅南2①</t>
    <rPh sb="0" eb="2">
      <t>メイノハマ</t>
    </rPh>
    <rPh sb="2" eb="3">
      <t>エキ</t>
    </rPh>
    <rPh sb="3" eb="4">
      <t>ミナミ</t>
    </rPh>
    <phoneticPr fontId="2"/>
  </si>
  <si>
    <t>姪浜駅南2②</t>
    <rPh sb="0" eb="2">
      <t>メイノハマ</t>
    </rPh>
    <rPh sb="2" eb="3">
      <t>エキ</t>
    </rPh>
    <rPh sb="3" eb="4">
      <t>ミナミ</t>
    </rPh>
    <phoneticPr fontId="2"/>
  </si>
  <si>
    <t>姪浜駅南3</t>
    <rPh sb="0" eb="2">
      <t>メイノハマ</t>
    </rPh>
    <rPh sb="2" eb="3">
      <t>エキ</t>
    </rPh>
    <rPh sb="3" eb="4">
      <t>ミナミ</t>
    </rPh>
    <phoneticPr fontId="2"/>
  </si>
  <si>
    <t>姪浜駅南4①</t>
    <rPh sb="0" eb="2">
      <t>メイノハマ</t>
    </rPh>
    <rPh sb="2" eb="3">
      <t>エキ</t>
    </rPh>
    <rPh sb="3" eb="4">
      <t>ミナミ</t>
    </rPh>
    <phoneticPr fontId="2"/>
  </si>
  <si>
    <t>姪浜駅南4②</t>
    <rPh sb="0" eb="2">
      <t>メイノハマ</t>
    </rPh>
    <rPh sb="2" eb="3">
      <t>エキ</t>
    </rPh>
    <rPh sb="3" eb="4">
      <t>ミナミ</t>
    </rPh>
    <phoneticPr fontId="2"/>
  </si>
  <si>
    <t>ND-1①</t>
  </si>
  <si>
    <t>ND-1②</t>
  </si>
  <si>
    <t>ND-2①</t>
  </si>
  <si>
    <t>ND-2②</t>
  </si>
  <si>
    <t>ND-3</t>
  </si>
  <si>
    <t>ND-4①</t>
  </si>
  <si>
    <t>ND-4②</t>
  </si>
  <si>
    <t>小戸1①</t>
    <rPh sb="0" eb="1">
      <t>コ</t>
    </rPh>
    <rPh sb="1" eb="2">
      <t>ト</t>
    </rPh>
    <phoneticPr fontId="2"/>
  </si>
  <si>
    <t>小戸1②</t>
    <rPh sb="0" eb="1">
      <t>コ</t>
    </rPh>
    <rPh sb="1" eb="2">
      <t>ト</t>
    </rPh>
    <phoneticPr fontId="2"/>
  </si>
  <si>
    <t>小戸3①</t>
    <rPh sb="0" eb="1">
      <t>コ</t>
    </rPh>
    <rPh sb="1" eb="2">
      <t>ト</t>
    </rPh>
    <phoneticPr fontId="2"/>
  </si>
  <si>
    <t>小戸3②</t>
    <rPh sb="0" eb="1">
      <t>コ</t>
    </rPh>
    <rPh sb="1" eb="2">
      <t>ト</t>
    </rPh>
    <phoneticPr fontId="2"/>
  </si>
  <si>
    <t>小戸4①</t>
    <rPh sb="0" eb="1">
      <t>コ</t>
    </rPh>
    <rPh sb="1" eb="2">
      <t>ト</t>
    </rPh>
    <phoneticPr fontId="2"/>
  </si>
  <si>
    <t>小戸4②</t>
    <rPh sb="0" eb="1">
      <t>コ</t>
    </rPh>
    <rPh sb="1" eb="2">
      <t>ト</t>
    </rPh>
    <phoneticPr fontId="2"/>
  </si>
  <si>
    <t>小戸4③</t>
    <rPh sb="0" eb="1">
      <t>コ</t>
    </rPh>
    <rPh sb="1" eb="2">
      <t>ト</t>
    </rPh>
    <phoneticPr fontId="2"/>
  </si>
  <si>
    <t>小戸5</t>
    <rPh sb="0" eb="1">
      <t>コ</t>
    </rPh>
    <rPh sb="1" eb="2">
      <t>ト</t>
    </rPh>
    <phoneticPr fontId="2"/>
  </si>
  <si>
    <t>NE-1①</t>
  </si>
  <si>
    <t>NE-1②</t>
  </si>
  <si>
    <t>NE-2①</t>
  </si>
  <si>
    <t>NE-2②</t>
  </si>
  <si>
    <t>NE-3①</t>
  </si>
  <si>
    <t>NE-3②</t>
  </si>
  <si>
    <t>NE-3③</t>
  </si>
  <si>
    <t>NE-4</t>
  </si>
  <si>
    <t>内浜1①</t>
    <rPh sb="0" eb="1">
      <t>ウチ</t>
    </rPh>
    <rPh sb="1" eb="2">
      <t>ハマ</t>
    </rPh>
    <phoneticPr fontId="2"/>
  </si>
  <si>
    <t>内浜1②</t>
    <rPh sb="0" eb="1">
      <t>ウチ</t>
    </rPh>
    <rPh sb="1" eb="2">
      <t>ハマ</t>
    </rPh>
    <phoneticPr fontId="2"/>
  </si>
  <si>
    <t>内浜1③</t>
    <rPh sb="0" eb="1">
      <t>ウチ</t>
    </rPh>
    <rPh sb="1" eb="2">
      <t>ハマ</t>
    </rPh>
    <phoneticPr fontId="2"/>
  </si>
  <si>
    <t>内浜2①</t>
    <rPh sb="0" eb="1">
      <t>ウチ</t>
    </rPh>
    <rPh sb="1" eb="2">
      <t>ハマ</t>
    </rPh>
    <phoneticPr fontId="2"/>
  </si>
  <si>
    <t>内浜2②</t>
    <rPh sb="0" eb="1">
      <t>ウチ</t>
    </rPh>
    <rPh sb="1" eb="2">
      <t>ハマ</t>
    </rPh>
    <phoneticPr fontId="2"/>
  </si>
  <si>
    <t>内浜2③</t>
    <rPh sb="0" eb="1">
      <t>ウチ</t>
    </rPh>
    <rPh sb="1" eb="2">
      <t>ハマ</t>
    </rPh>
    <phoneticPr fontId="2"/>
  </si>
  <si>
    <t>下山門1</t>
    <rPh sb="0" eb="1">
      <t>シタ</t>
    </rPh>
    <rPh sb="1" eb="2">
      <t>ヤマ</t>
    </rPh>
    <rPh sb="2" eb="3">
      <t>モン</t>
    </rPh>
    <phoneticPr fontId="2"/>
  </si>
  <si>
    <t>下山門2</t>
    <rPh sb="0" eb="1">
      <t>シタ</t>
    </rPh>
    <rPh sb="1" eb="2">
      <t>ヤマ</t>
    </rPh>
    <rPh sb="2" eb="3">
      <t>モン</t>
    </rPh>
    <phoneticPr fontId="2"/>
  </si>
  <si>
    <t>下山門3</t>
    <rPh sb="0" eb="1">
      <t>シタ</t>
    </rPh>
    <rPh sb="1" eb="2">
      <t>ヤマ</t>
    </rPh>
    <rPh sb="2" eb="3">
      <t>モン</t>
    </rPh>
    <phoneticPr fontId="2"/>
  </si>
  <si>
    <t>下山門4</t>
    <rPh sb="0" eb="1">
      <t>シタ</t>
    </rPh>
    <rPh sb="1" eb="2">
      <t>ヤマ</t>
    </rPh>
    <rPh sb="2" eb="3">
      <t>モン</t>
    </rPh>
    <phoneticPr fontId="2"/>
  </si>
  <si>
    <t>大町団地</t>
    <rPh sb="0" eb="2">
      <t>オオマチ</t>
    </rPh>
    <rPh sb="2" eb="4">
      <t>ダンチ</t>
    </rPh>
    <phoneticPr fontId="2"/>
  </si>
  <si>
    <t>NF-1①</t>
  </si>
  <si>
    <t>NF-1②</t>
  </si>
  <si>
    <t>NF-1③</t>
  </si>
  <si>
    <t>NF-2①</t>
  </si>
  <si>
    <t>NF-2②</t>
  </si>
  <si>
    <t>NF-2③</t>
  </si>
  <si>
    <t>NF-3</t>
  </si>
  <si>
    <t>NF-4</t>
  </si>
  <si>
    <t>NF-5</t>
  </si>
  <si>
    <t>NF-6</t>
  </si>
  <si>
    <t>NF-7</t>
  </si>
  <si>
    <t>福重団地</t>
    <rPh sb="0" eb="2">
      <t>フクシゲ</t>
    </rPh>
    <rPh sb="2" eb="4">
      <t>ダンチ</t>
    </rPh>
    <phoneticPr fontId="2"/>
  </si>
  <si>
    <t>福重1・2</t>
    <rPh sb="0" eb="2">
      <t>フクシゲ</t>
    </rPh>
    <phoneticPr fontId="2"/>
  </si>
  <si>
    <t>福重3①</t>
    <rPh sb="0" eb="2">
      <t>フクシゲ</t>
    </rPh>
    <phoneticPr fontId="2"/>
  </si>
  <si>
    <t>福重3②</t>
    <rPh sb="0" eb="2">
      <t>フクシゲ</t>
    </rPh>
    <phoneticPr fontId="2"/>
  </si>
  <si>
    <t>福重4</t>
    <rPh sb="0" eb="2">
      <t>フクシゲ</t>
    </rPh>
    <phoneticPr fontId="2"/>
  </si>
  <si>
    <t>福重5①</t>
    <rPh sb="0" eb="2">
      <t>フクシゲ</t>
    </rPh>
    <phoneticPr fontId="2"/>
  </si>
  <si>
    <t>福重5②</t>
    <rPh sb="0" eb="2">
      <t>フクシゲ</t>
    </rPh>
    <phoneticPr fontId="2"/>
  </si>
  <si>
    <t>橋本1・2</t>
    <rPh sb="0" eb="2">
      <t>ハシモト</t>
    </rPh>
    <phoneticPr fontId="2"/>
  </si>
  <si>
    <t>壱岐団地①</t>
    <rPh sb="0" eb="2">
      <t>イキ</t>
    </rPh>
    <rPh sb="2" eb="4">
      <t>ダンチ</t>
    </rPh>
    <phoneticPr fontId="2"/>
  </si>
  <si>
    <t>壱岐団地②</t>
    <rPh sb="0" eb="2">
      <t>イキ</t>
    </rPh>
    <rPh sb="2" eb="4">
      <t>ダンチ</t>
    </rPh>
    <phoneticPr fontId="2"/>
  </si>
  <si>
    <t>壱岐団地③</t>
    <rPh sb="0" eb="2">
      <t>イキ</t>
    </rPh>
    <rPh sb="2" eb="4">
      <t>ダンチ</t>
    </rPh>
    <phoneticPr fontId="2"/>
  </si>
  <si>
    <t>壱岐団地④</t>
    <rPh sb="0" eb="2">
      <t>イキ</t>
    </rPh>
    <rPh sb="2" eb="4">
      <t>ダンチ</t>
    </rPh>
    <phoneticPr fontId="2"/>
  </si>
  <si>
    <t>壱岐団地⑤</t>
    <rPh sb="0" eb="2">
      <t>イキ</t>
    </rPh>
    <rPh sb="2" eb="4">
      <t>ダンチ</t>
    </rPh>
    <phoneticPr fontId="2"/>
  </si>
  <si>
    <t>NG-1</t>
  </si>
  <si>
    <t>NG-2</t>
  </si>
  <si>
    <t>NG-3①</t>
  </si>
  <si>
    <t>NG-3②</t>
  </si>
  <si>
    <t>NG-4</t>
  </si>
  <si>
    <t>NG-5①</t>
  </si>
  <si>
    <t>NG-5②</t>
  </si>
  <si>
    <t>NG-6</t>
  </si>
  <si>
    <t>NG-7①</t>
  </si>
  <si>
    <t>NG-7②</t>
  </si>
  <si>
    <t>NG-7③</t>
  </si>
  <si>
    <t>NG-7④</t>
  </si>
  <si>
    <t>NG-7⑤</t>
  </si>
  <si>
    <t>石丸1①</t>
    <rPh sb="0" eb="2">
      <t>イシマル</t>
    </rPh>
    <phoneticPr fontId="2"/>
  </si>
  <si>
    <t>石丸1②</t>
    <rPh sb="0" eb="2">
      <t>イシマル</t>
    </rPh>
    <phoneticPr fontId="2"/>
  </si>
  <si>
    <t>石丸2①</t>
    <rPh sb="0" eb="2">
      <t>イシマル</t>
    </rPh>
    <phoneticPr fontId="2"/>
  </si>
  <si>
    <t>石丸2②</t>
    <rPh sb="0" eb="2">
      <t>イシマル</t>
    </rPh>
    <phoneticPr fontId="2"/>
  </si>
  <si>
    <t>石丸3①</t>
    <rPh sb="0" eb="2">
      <t>イシマル</t>
    </rPh>
    <phoneticPr fontId="2"/>
  </si>
  <si>
    <t>石丸3②</t>
    <rPh sb="0" eb="2">
      <t>イシマル</t>
    </rPh>
    <phoneticPr fontId="2"/>
  </si>
  <si>
    <t>石丸4</t>
    <rPh sb="0" eb="2">
      <t>イシマル</t>
    </rPh>
    <phoneticPr fontId="2"/>
  </si>
  <si>
    <t>城の原団地①</t>
    <rPh sb="0" eb="1">
      <t>シロ</t>
    </rPh>
    <rPh sb="2" eb="3">
      <t>ハラ</t>
    </rPh>
    <rPh sb="3" eb="5">
      <t>ダンチ</t>
    </rPh>
    <phoneticPr fontId="2"/>
  </si>
  <si>
    <t>城の原団地②</t>
    <rPh sb="0" eb="1">
      <t>シロ</t>
    </rPh>
    <rPh sb="2" eb="3">
      <t>ハラ</t>
    </rPh>
    <rPh sb="3" eb="5">
      <t>ダンチ</t>
    </rPh>
    <phoneticPr fontId="2"/>
  </si>
  <si>
    <t>十郎川団地</t>
    <rPh sb="0" eb="2">
      <t>ジュウロウ</t>
    </rPh>
    <rPh sb="2" eb="3">
      <t>カワ</t>
    </rPh>
    <rPh sb="3" eb="5">
      <t>ダンチ</t>
    </rPh>
    <phoneticPr fontId="2"/>
  </si>
  <si>
    <t>NH-1①</t>
  </si>
  <si>
    <t>NH-1②</t>
  </si>
  <si>
    <t>NH-2①</t>
  </si>
  <si>
    <t>NH-2②</t>
  </si>
  <si>
    <t>NH-3①</t>
  </si>
  <si>
    <t>NH-3②</t>
  </si>
  <si>
    <t>NH-4</t>
  </si>
  <si>
    <t>NH-5①</t>
  </si>
  <si>
    <t>NH-5②</t>
  </si>
  <si>
    <t>NH-6</t>
  </si>
  <si>
    <t>下山門団地①</t>
    <rPh sb="0" eb="1">
      <t>シタ</t>
    </rPh>
    <rPh sb="1" eb="2">
      <t>ヤマ</t>
    </rPh>
    <rPh sb="2" eb="3">
      <t>カド</t>
    </rPh>
    <rPh sb="3" eb="5">
      <t>ダンチ</t>
    </rPh>
    <phoneticPr fontId="2"/>
  </si>
  <si>
    <t>下山門団地②</t>
    <rPh sb="0" eb="1">
      <t>シタ</t>
    </rPh>
    <rPh sb="1" eb="2">
      <t>ヤマ</t>
    </rPh>
    <rPh sb="2" eb="3">
      <t>カド</t>
    </rPh>
    <rPh sb="3" eb="5">
      <t>ダンチ</t>
    </rPh>
    <phoneticPr fontId="2"/>
  </si>
  <si>
    <t>下山門団地③</t>
    <rPh sb="0" eb="1">
      <t>シタ</t>
    </rPh>
    <rPh sb="1" eb="2">
      <t>ヤマ</t>
    </rPh>
    <rPh sb="2" eb="3">
      <t>カド</t>
    </rPh>
    <rPh sb="3" eb="5">
      <t>ダンチ</t>
    </rPh>
    <phoneticPr fontId="2"/>
  </si>
  <si>
    <t>下山門団地④</t>
    <rPh sb="0" eb="1">
      <t>シタ</t>
    </rPh>
    <rPh sb="1" eb="2">
      <t>ヤマ</t>
    </rPh>
    <rPh sb="2" eb="3">
      <t>カド</t>
    </rPh>
    <rPh sb="3" eb="5">
      <t>ダンチ</t>
    </rPh>
    <phoneticPr fontId="2"/>
  </si>
  <si>
    <t>上山門1①</t>
    <rPh sb="0" eb="1">
      <t>カミ</t>
    </rPh>
    <rPh sb="1" eb="2">
      <t>ヤマ</t>
    </rPh>
    <rPh sb="2" eb="3">
      <t>カド</t>
    </rPh>
    <phoneticPr fontId="2"/>
  </si>
  <si>
    <t>上山門1②</t>
    <rPh sb="0" eb="1">
      <t>カミ</t>
    </rPh>
    <rPh sb="1" eb="2">
      <t>ヤマ</t>
    </rPh>
    <rPh sb="2" eb="3">
      <t>カド</t>
    </rPh>
    <phoneticPr fontId="2"/>
  </si>
  <si>
    <t>上山門2①</t>
    <rPh sb="0" eb="1">
      <t>カミ</t>
    </rPh>
    <rPh sb="1" eb="2">
      <t>ヤマ</t>
    </rPh>
    <rPh sb="2" eb="3">
      <t>カド</t>
    </rPh>
    <phoneticPr fontId="2"/>
  </si>
  <si>
    <t>上山門2②</t>
    <rPh sb="0" eb="1">
      <t>カミ</t>
    </rPh>
    <rPh sb="1" eb="2">
      <t>ヤマ</t>
    </rPh>
    <rPh sb="2" eb="3">
      <t>カド</t>
    </rPh>
    <phoneticPr fontId="2"/>
  </si>
  <si>
    <t>上山門3</t>
    <rPh sb="0" eb="1">
      <t>カミ</t>
    </rPh>
    <rPh sb="1" eb="2">
      <t>ヤマ</t>
    </rPh>
    <rPh sb="2" eb="3">
      <t>カド</t>
    </rPh>
    <phoneticPr fontId="2"/>
  </si>
  <si>
    <t>生の松原1</t>
    <rPh sb="0" eb="1">
      <t>ナマ</t>
    </rPh>
    <rPh sb="2" eb="4">
      <t>マツバラ</t>
    </rPh>
    <phoneticPr fontId="2"/>
  </si>
  <si>
    <t>生の松原2</t>
    <rPh sb="0" eb="1">
      <t>ナマ</t>
    </rPh>
    <rPh sb="2" eb="4">
      <t>マツバラ</t>
    </rPh>
    <phoneticPr fontId="2"/>
  </si>
  <si>
    <t>生の松原3</t>
    <rPh sb="0" eb="1">
      <t>ナマ</t>
    </rPh>
    <rPh sb="2" eb="4">
      <t>マツバラ</t>
    </rPh>
    <phoneticPr fontId="2"/>
  </si>
  <si>
    <t>生の松原4</t>
    <rPh sb="0" eb="1">
      <t>ナマ</t>
    </rPh>
    <rPh sb="2" eb="4">
      <t>マツバラ</t>
    </rPh>
    <phoneticPr fontId="2"/>
  </si>
  <si>
    <t>NJ-1①</t>
  </si>
  <si>
    <t>NJ-1②</t>
  </si>
  <si>
    <t>NJ-1③</t>
  </si>
  <si>
    <t>NJ-1④</t>
  </si>
  <si>
    <t>NJ-2①</t>
  </si>
  <si>
    <t>NJ-2②</t>
  </si>
  <si>
    <t>NJ-3①</t>
  </si>
  <si>
    <t>NJ-3②</t>
  </si>
  <si>
    <t>NJ-4</t>
  </si>
  <si>
    <t>NJ-5</t>
  </si>
  <si>
    <t>NJ-6</t>
  </si>
  <si>
    <t>NJ-7</t>
  </si>
  <si>
    <t>NJ-8</t>
  </si>
  <si>
    <t>今宿東1</t>
    <rPh sb="0" eb="2">
      <t>イマジュク</t>
    </rPh>
    <rPh sb="2" eb="3">
      <t>ヒガシ</t>
    </rPh>
    <phoneticPr fontId="2"/>
  </si>
  <si>
    <t>今宿東2①</t>
    <rPh sb="0" eb="2">
      <t>イマジュク</t>
    </rPh>
    <rPh sb="2" eb="3">
      <t>ヒガシ</t>
    </rPh>
    <phoneticPr fontId="2"/>
  </si>
  <si>
    <t>今宿東2②</t>
    <rPh sb="0" eb="2">
      <t>イマジュク</t>
    </rPh>
    <rPh sb="2" eb="3">
      <t>ヒガシ</t>
    </rPh>
    <phoneticPr fontId="2"/>
  </si>
  <si>
    <t>今宿東3</t>
    <rPh sb="0" eb="2">
      <t>イマジュク</t>
    </rPh>
    <rPh sb="2" eb="3">
      <t>ヒガシ</t>
    </rPh>
    <phoneticPr fontId="2"/>
  </si>
  <si>
    <t>今宿駅前1</t>
    <rPh sb="0" eb="2">
      <t>イマジュク</t>
    </rPh>
    <rPh sb="2" eb="3">
      <t>エキ</t>
    </rPh>
    <rPh sb="3" eb="4">
      <t>マエ</t>
    </rPh>
    <phoneticPr fontId="2"/>
  </si>
  <si>
    <t>今宿1</t>
    <rPh sb="0" eb="2">
      <t>イマジュク</t>
    </rPh>
    <phoneticPr fontId="2"/>
  </si>
  <si>
    <t>今宿2</t>
    <rPh sb="0" eb="2">
      <t>イマジュク</t>
    </rPh>
    <phoneticPr fontId="2"/>
  </si>
  <si>
    <t>今宿3①</t>
    <rPh sb="0" eb="2">
      <t>イマジュク</t>
    </rPh>
    <phoneticPr fontId="2"/>
  </si>
  <si>
    <t>今宿3②</t>
    <rPh sb="0" eb="2">
      <t>イマジュク</t>
    </rPh>
    <phoneticPr fontId="2"/>
  </si>
  <si>
    <t>今宿西1</t>
    <rPh sb="0" eb="2">
      <t>イマジュク</t>
    </rPh>
    <rPh sb="2" eb="3">
      <t>ニシ</t>
    </rPh>
    <phoneticPr fontId="2"/>
  </si>
  <si>
    <t>NK-1</t>
  </si>
  <si>
    <t>NK-2①</t>
  </si>
  <si>
    <t>NK-2②</t>
  </si>
  <si>
    <t>NK-3</t>
  </si>
  <si>
    <t>NK-4</t>
  </si>
  <si>
    <t>NK-5</t>
  </si>
  <si>
    <t>NK-6</t>
  </si>
  <si>
    <t>NK-7①</t>
  </si>
  <si>
    <t>NK-7②</t>
  </si>
  <si>
    <t>NK-8</t>
  </si>
  <si>
    <t>横浜1①</t>
    <rPh sb="0" eb="2">
      <t>ヨコハマ</t>
    </rPh>
    <phoneticPr fontId="2"/>
  </si>
  <si>
    <t>横浜1②</t>
    <rPh sb="0" eb="2">
      <t>ヨコハマ</t>
    </rPh>
    <phoneticPr fontId="2"/>
  </si>
  <si>
    <t>横浜2</t>
    <rPh sb="0" eb="2">
      <t>ヨコハマ</t>
    </rPh>
    <phoneticPr fontId="2"/>
  </si>
  <si>
    <t>横浜3</t>
    <rPh sb="0" eb="2">
      <t>ヨコハマ</t>
    </rPh>
    <phoneticPr fontId="2"/>
  </si>
  <si>
    <t>西都1①</t>
    <rPh sb="0" eb="1">
      <t>ニシ</t>
    </rPh>
    <rPh sb="1" eb="2">
      <t>ト</t>
    </rPh>
    <phoneticPr fontId="2"/>
  </si>
  <si>
    <t>西都1②</t>
    <rPh sb="0" eb="1">
      <t>ニシ</t>
    </rPh>
    <rPh sb="1" eb="2">
      <t>ト</t>
    </rPh>
    <phoneticPr fontId="2"/>
  </si>
  <si>
    <t>西都2</t>
    <rPh sb="0" eb="1">
      <t>ニシ</t>
    </rPh>
    <rPh sb="1" eb="2">
      <t>ト</t>
    </rPh>
    <phoneticPr fontId="2"/>
  </si>
  <si>
    <t>北原1</t>
    <rPh sb="0" eb="2">
      <t>キタハラ</t>
    </rPh>
    <phoneticPr fontId="2"/>
  </si>
  <si>
    <t>NL-1①</t>
  </si>
  <si>
    <t>NL-1②</t>
  </si>
  <si>
    <t>NL-2</t>
  </si>
  <si>
    <t>NL-3</t>
  </si>
  <si>
    <t>NL-4①</t>
  </si>
  <si>
    <t>NL-4②</t>
  </si>
  <si>
    <t>NL-5</t>
  </si>
  <si>
    <t>NL-6</t>
  </si>
  <si>
    <t>豊浜・愛宕浜</t>
    <rPh sb="0" eb="2">
      <t>トヨハマ</t>
    </rPh>
    <rPh sb="3" eb="6">
      <t>アタゴハマ</t>
    </rPh>
    <phoneticPr fontId="20"/>
  </si>
  <si>
    <t>愛宕・愛宕南</t>
    <rPh sb="0" eb="2">
      <t>アタゴ</t>
    </rPh>
    <rPh sb="3" eb="5">
      <t>アタゴ</t>
    </rPh>
    <rPh sb="5" eb="6">
      <t>ミナミ</t>
    </rPh>
    <phoneticPr fontId="20"/>
  </si>
  <si>
    <t>姪の浜</t>
    <rPh sb="0" eb="1">
      <t>メイ</t>
    </rPh>
    <rPh sb="2" eb="3">
      <t>ハマ</t>
    </rPh>
    <phoneticPr fontId="20"/>
  </si>
  <si>
    <t>小戸</t>
    <rPh sb="0" eb="2">
      <t>オド</t>
    </rPh>
    <phoneticPr fontId="20"/>
  </si>
  <si>
    <t>姪浜駅南</t>
    <rPh sb="0" eb="1">
      <t>メイ</t>
    </rPh>
    <rPh sb="1" eb="2">
      <t>ハマ</t>
    </rPh>
    <rPh sb="2" eb="3">
      <t>エキ</t>
    </rPh>
    <rPh sb="3" eb="4">
      <t>ミナミ</t>
    </rPh>
    <phoneticPr fontId="20"/>
  </si>
  <si>
    <t>内浜・下山門・大町D</t>
    <rPh sb="0" eb="2">
      <t>ウチハマ</t>
    </rPh>
    <rPh sb="3" eb="6">
      <t>シモヤマト</t>
    </rPh>
    <rPh sb="7" eb="9">
      <t>オオマチ</t>
    </rPh>
    <phoneticPr fontId="23"/>
  </si>
  <si>
    <t>福重・橋本・壱岐D</t>
    <rPh sb="0" eb="2">
      <t>フクシゲ</t>
    </rPh>
    <rPh sb="3" eb="5">
      <t>ハシモト</t>
    </rPh>
    <rPh sb="6" eb="8">
      <t>イキ</t>
    </rPh>
    <phoneticPr fontId="20"/>
  </si>
  <si>
    <t>石丸・城の原・十郎川</t>
    <rPh sb="0" eb="2">
      <t>イシマル</t>
    </rPh>
    <rPh sb="3" eb="4">
      <t>ジョウ</t>
    </rPh>
    <rPh sb="5" eb="6">
      <t>ハラ</t>
    </rPh>
    <rPh sb="7" eb="9">
      <t>ジュウロウ</t>
    </rPh>
    <rPh sb="9" eb="10">
      <t>カワ</t>
    </rPh>
    <phoneticPr fontId="20"/>
  </si>
  <si>
    <t>上・下山門D・生の松原</t>
    <rPh sb="0" eb="1">
      <t>ウエ</t>
    </rPh>
    <rPh sb="2" eb="3">
      <t>シタ</t>
    </rPh>
    <rPh sb="3" eb="5">
      <t>ヤマト</t>
    </rPh>
    <rPh sb="7" eb="8">
      <t>イキ</t>
    </rPh>
    <rPh sb="9" eb="11">
      <t>マツバラ</t>
    </rPh>
    <phoneticPr fontId="20"/>
  </si>
  <si>
    <t>今宿</t>
    <rPh sb="0" eb="2">
      <t>イマジュク</t>
    </rPh>
    <phoneticPr fontId="20"/>
  </si>
  <si>
    <t>横浜・西都・北原</t>
    <rPh sb="0" eb="2">
      <t>ヨコハマ</t>
    </rPh>
    <rPh sb="3" eb="5">
      <t>サイト</t>
    </rPh>
    <rPh sb="6" eb="8">
      <t>キタハラ</t>
    </rPh>
    <phoneticPr fontId="20"/>
  </si>
  <si>
    <t>大橋</t>
  </si>
  <si>
    <t>井尻・高木</t>
  </si>
  <si>
    <t>横手・折立</t>
  </si>
  <si>
    <t>三宅</t>
  </si>
  <si>
    <t>MG</t>
  </si>
  <si>
    <t>MH</t>
  </si>
  <si>
    <t>MJ</t>
  </si>
  <si>
    <t>MK</t>
  </si>
  <si>
    <t>下府・緑ヶ浜</t>
    <rPh sb="0" eb="2">
      <t>シモノフ</t>
    </rPh>
    <rPh sb="3" eb="6">
      <t>ミドリガハマ</t>
    </rPh>
    <phoneticPr fontId="20"/>
  </si>
  <si>
    <t>和白丘・和白</t>
    <rPh sb="0" eb="2">
      <t>ワジロ</t>
    </rPh>
    <rPh sb="2" eb="3">
      <t>オカ</t>
    </rPh>
    <rPh sb="4" eb="6">
      <t>ワジロ</t>
    </rPh>
    <phoneticPr fontId="20"/>
  </si>
  <si>
    <t>配布号</t>
    <rPh sb="0" eb="2">
      <t>ハイフ</t>
    </rPh>
    <rPh sb="2" eb="3">
      <t>ゴウ</t>
    </rPh>
    <phoneticPr fontId="20"/>
  </si>
  <si>
    <t>配布期間</t>
    <rPh sb="0" eb="2">
      <t>ハイフ</t>
    </rPh>
    <rPh sb="2" eb="4">
      <t>キカン</t>
    </rPh>
    <phoneticPr fontId="20"/>
  </si>
  <si>
    <t>枚数</t>
    <rPh sb="0" eb="2">
      <t>マイスウ</t>
    </rPh>
    <phoneticPr fontId="20"/>
  </si>
  <si>
    <t>行政区</t>
    <rPh sb="0" eb="3">
      <t>ギョウセイク</t>
    </rPh>
    <phoneticPr fontId="20"/>
  </si>
  <si>
    <t>宗像・福津・古賀・新宮</t>
    <rPh sb="0" eb="2">
      <t>ムナカタ</t>
    </rPh>
    <rPh sb="3" eb="5">
      <t>フクツ</t>
    </rPh>
    <rPh sb="6" eb="8">
      <t>コガ</t>
    </rPh>
    <rPh sb="9" eb="11">
      <t>シングウ</t>
    </rPh>
    <phoneticPr fontId="20"/>
  </si>
  <si>
    <t>合計（税込）</t>
    <rPh sb="0" eb="2">
      <t>ゴウケイ</t>
    </rPh>
    <rPh sb="3" eb="5">
      <t>ゼイコ</t>
    </rPh>
    <phoneticPr fontId="20"/>
  </si>
  <si>
    <t>作成日</t>
    <rPh sb="0" eb="2">
      <t>サクセイ</t>
    </rPh>
    <rPh sb="2" eb="3">
      <t>ヒ</t>
    </rPh>
    <phoneticPr fontId="23"/>
  </si>
  <si>
    <t>ポスティング申込書 ⇒</t>
    <phoneticPr fontId="20"/>
  </si>
  <si>
    <t>受注票</t>
    <rPh sb="0" eb="2">
      <t>ジュチュウ</t>
    </rPh>
    <rPh sb="2" eb="3">
      <t>ヒョウ</t>
    </rPh>
    <phoneticPr fontId="20"/>
  </si>
  <si>
    <t>仮</t>
    <rPh sb="0" eb="1">
      <t>カリ</t>
    </rPh>
    <phoneticPr fontId="20"/>
  </si>
  <si>
    <t>決定</t>
    <rPh sb="0" eb="2">
      <t>ケッテイ</t>
    </rPh>
    <phoneticPr fontId="20"/>
  </si>
  <si>
    <t>変更</t>
    <rPh sb="0" eb="2">
      <t>ヘンコウ</t>
    </rPh>
    <phoneticPr fontId="20"/>
  </si>
  <si>
    <t>キャンセル</t>
    <phoneticPr fontId="20"/>
  </si>
  <si>
    <t>号</t>
    <phoneticPr fontId="20"/>
  </si>
  <si>
    <t>タイトル</t>
    <phoneticPr fontId="20"/>
  </si>
  <si>
    <t>サイズ</t>
    <phoneticPr fontId="20"/>
  </si>
  <si>
    <t>①請求先</t>
    <rPh sb="1" eb="3">
      <t>セイキュウ</t>
    </rPh>
    <rPh sb="3" eb="4">
      <t>サキ</t>
    </rPh>
    <phoneticPr fontId="20"/>
  </si>
  <si>
    <t>クライアント単価</t>
    <rPh sb="6" eb="8">
      <t>タンカ</t>
    </rPh>
    <phoneticPr fontId="20"/>
  </si>
  <si>
    <t>福岡市外</t>
    <rPh sb="0" eb="2">
      <t>フクオカ</t>
    </rPh>
    <rPh sb="2" eb="4">
      <t>シガイ</t>
    </rPh>
    <phoneticPr fontId="23"/>
  </si>
  <si>
    <t>福岡市内</t>
    <rPh sb="0" eb="2">
      <t>フクオカ</t>
    </rPh>
    <rPh sb="2" eb="3">
      <t>シ</t>
    </rPh>
    <rPh sb="3" eb="4">
      <t>ナイ</t>
    </rPh>
    <phoneticPr fontId="23"/>
  </si>
  <si>
    <t>（株）毎日メディアサービス</t>
    <rPh sb="1" eb="2">
      <t>カブ</t>
    </rPh>
    <rPh sb="3" eb="5">
      <t>マイニチ</t>
    </rPh>
    <phoneticPr fontId="23"/>
  </si>
  <si>
    <t>営業担当</t>
    <rPh sb="0" eb="2">
      <t>エイギョウ</t>
    </rPh>
    <rPh sb="2" eb="3">
      <t>タン</t>
    </rPh>
    <rPh sb="3" eb="4">
      <t>トウ</t>
    </rPh>
    <phoneticPr fontId="20"/>
  </si>
  <si>
    <t>香椎浜納品</t>
    <rPh sb="0" eb="2">
      <t>カシイ</t>
    </rPh>
    <rPh sb="2" eb="3">
      <t>ハマ</t>
    </rPh>
    <rPh sb="3" eb="5">
      <t>ノウヒン</t>
    </rPh>
    <phoneticPr fontId="23"/>
  </si>
  <si>
    <t>集荷先</t>
    <rPh sb="0" eb="2">
      <t>シュウカ</t>
    </rPh>
    <rPh sb="2" eb="3">
      <t>サキ</t>
    </rPh>
    <phoneticPr fontId="23"/>
  </si>
  <si>
    <t>住　所</t>
    <rPh sb="0" eb="1">
      <t>スミ</t>
    </rPh>
    <rPh sb="2" eb="3">
      <t>ショ</t>
    </rPh>
    <phoneticPr fontId="23"/>
  </si>
  <si>
    <t>T E L</t>
    <phoneticPr fontId="23"/>
  </si>
  <si>
    <t>日　時</t>
    <rPh sb="0" eb="1">
      <t>ヒ</t>
    </rPh>
    <rPh sb="2" eb="3">
      <t>トキ</t>
    </rPh>
    <phoneticPr fontId="23"/>
  </si>
  <si>
    <t>月</t>
    <rPh sb="0" eb="1">
      <t>ガツ</t>
    </rPh>
    <phoneticPr fontId="23"/>
  </si>
  <si>
    <t>日</t>
    <rPh sb="0" eb="1">
      <t>ヒ</t>
    </rPh>
    <phoneticPr fontId="23"/>
  </si>
  <si>
    <t>曜日</t>
    <rPh sb="0" eb="2">
      <t>ヨウビ</t>
    </rPh>
    <phoneticPr fontId="23"/>
  </si>
  <si>
    <t>時</t>
    <rPh sb="0" eb="1">
      <t>ジ</t>
    </rPh>
    <phoneticPr fontId="23"/>
  </si>
  <si>
    <t>集荷・納品方法</t>
    <rPh sb="0" eb="2">
      <t>シュウカ</t>
    </rPh>
    <rPh sb="3" eb="5">
      <t>ノウヒン</t>
    </rPh>
    <phoneticPr fontId="20"/>
  </si>
  <si>
    <t>集  荷</t>
    <rPh sb="0" eb="1">
      <t>シュウ</t>
    </rPh>
    <rPh sb="3" eb="4">
      <t>ニ</t>
    </rPh>
    <phoneticPr fontId="23"/>
  </si>
  <si>
    <t>エリア</t>
    <phoneticPr fontId="23"/>
  </si>
  <si>
    <t>手配先</t>
    <rPh sb="0" eb="2">
      <t>テハイ</t>
    </rPh>
    <rPh sb="2" eb="3">
      <t>サキ</t>
    </rPh>
    <phoneticPr fontId="23"/>
  </si>
  <si>
    <t>宗像市</t>
    <rPh sb="0" eb="2">
      <t>ムナカタ</t>
    </rPh>
    <rPh sb="2" eb="3">
      <t>シ</t>
    </rPh>
    <phoneticPr fontId="23"/>
  </si>
  <si>
    <t>福津市</t>
    <rPh sb="0" eb="3">
      <t>フクツシ</t>
    </rPh>
    <phoneticPr fontId="23"/>
  </si>
  <si>
    <t>古賀市</t>
    <rPh sb="0" eb="2">
      <t>コガ</t>
    </rPh>
    <rPh sb="2" eb="3">
      <t>シ</t>
    </rPh>
    <phoneticPr fontId="23"/>
  </si>
  <si>
    <t>糟屋郡　新宮町</t>
    <rPh sb="0" eb="2">
      <t>カスヤ</t>
    </rPh>
    <rPh sb="2" eb="3">
      <t>グン</t>
    </rPh>
    <rPh sb="4" eb="6">
      <t>シングウ</t>
    </rPh>
    <rPh sb="6" eb="7">
      <t>チョウ</t>
    </rPh>
    <phoneticPr fontId="23"/>
  </si>
  <si>
    <t>備　考</t>
    <rPh sb="0" eb="1">
      <t>ソナエ</t>
    </rPh>
    <rPh sb="2" eb="3">
      <t>コウ</t>
    </rPh>
    <phoneticPr fontId="20"/>
  </si>
  <si>
    <t>東　 区</t>
    <rPh sb="0" eb="1">
      <t>ヒガシ</t>
    </rPh>
    <rPh sb="3" eb="4">
      <t>ク</t>
    </rPh>
    <phoneticPr fontId="23"/>
  </si>
  <si>
    <t>南 　区</t>
    <rPh sb="0" eb="1">
      <t>ミナミ</t>
    </rPh>
    <rPh sb="3" eb="4">
      <t>ク</t>
    </rPh>
    <phoneticPr fontId="23"/>
  </si>
  <si>
    <t>計　①</t>
    <rPh sb="0" eb="1">
      <t>ケイ</t>
    </rPh>
    <phoneticPr fontId="23"/>
  </si>
  <si>
    <t>計　②</t>
    <rPh sb="0" eb="1">
      <t>ケイ</t>
    </rPh>
    <phoneticPr fontId="23"/>
  </si>
  <si>
    <t>基本枚数</t>
    <rPh sb="0" eb="2">
      <t>キホン</t>
    </rPh>
    <rPh sb="2" eb="4">
      <t>マイスウ</t>
    </rPh>
    <phoneticPr fontId="23"/>
  </si>
  <si>
    <t>手配枚数</t>
    <rPh sb="0" eb="2">
      <t>テハイ</t>
    </rPh>
    <rPh sb="2" eb="4">
      <t>マイスウ</t>
    </rPh>
    <phoneticPr fontId="23"/>
  </si>
  <si>
    <t>備考</t>
    <rPh sb="0" eb="2">
      <t>ビコウ</t>
    </rPh>
    <phoneticPr fontId="23"/>
  </si>
  <si>
    <t>NC-3②</t>
    <phoneticPr fontId="23"/>
  </si>
  <si>
    <t>NC-3③</t>
    <phoneticPr fontId="23"/>
  </si>
  <si>
    <t>和白4③・和白5①</t>
    <rPh sb="0" eb="2">
      <t>ワジロ</t>
    </rPh>
    <rPh sb="5" eb="7">
      <t>ワジロ</t>
    </rPh>
    <phoneticPr fontId="20"/>
  </si>
  <si>
    <t>下原4①</t>
    <rPh sb="0" eb="2">
      <t>シモバル</t>
    </rPh>
    <phoneticPr fontId="20"/>
  </si>
  <si>
    <t>お申込みは10枚単位でお願いします。</t>
    <rPh sb="1" eb="3">
      <t>モウシコ</t>
    </rPh>
    <rPh sb="7" eb="8">
      <t>マイ</t>
    </rPh>
    <rPh sb="8" eb="10">
      <t>タンイ</t>
    </rPh>
    <rPh sb="12" eb="13">
      <t>ネガ</t>
    </rPh>
    <phoneticPr fontId="23"/>
  </si>
  <si>
    <t>美明1・3</t>
    <rPh sb="0" eb="2">
      <t>ミアケ</t>
    </rPh>
    <phoneticPr fontId="20"/>
  </si>
  <si>
    <t>美明2</t>
    <rPh sb="0" eb="2">
      <t>ミアケ</t>
    </rPh>
    <phoneticPr fontId="20"/>
  </si>
  <si>
    <t>西新1①（事業所含む）</t>
    <rPh sb="0" eb="1">
      <t>ニシ</t>
    </rPh>
    <rPh sb="1" eb="2">
      <t>シン</t>
    </rPh>
    <rPh sb="5" eb="8">
      <t>ジギョウショ</t>
    </rPh>
    <rPh sb="8" eb="9">
      <t>フク</t>
    </rPh>
    <phoneticPr fontId="2"/>
  </si>
  <si>
    <t>西新1②（事業所含む）</t>
    <rPh sb="0" eb="1">
      <t>ニシ</t>
    </rPh>
    <rPh sb="1" eb="2">
      <t>シン</t>
    </rPh>
    <rPh sb="5" eb="9">
      <t>ジギョウショフク</t>
    </rPh>
    <phoneticPr fontId="2"/>
  </si>
  <si>
    <t>西新4（事業所含む）</t>
    <rPh sb="0" eb="1">
      <t>ニシ</t>
    </rPh>
    <rPh sb="1" eb="2">
      <t>シン</t>
    </rPh>
    <rPh sb="4" eb="8">
      <t>ジギョウショフク</t>
    </rPh>
    <phoneticPr fontId="2"/>
  </si>
  <si>
    <t>(水)</t>
    <rPh sb="1" eb="2">
      <t>スイ</t>
    </rPh>
    <phoneticPr fontId="20"/>
  </si>
  <si>
    <t>舞の里2</t>
    <rPh sb="0" eb="1">
      <t>マイ</t>
    </rPh>
    <rPh sb="2" eb="3">
      <t>サト</t>
    </rPh>
    <phoneticPr fontId="20"/>
  </si>
  <si>
    <t>舞の里3</t>
    <rPh sb="0" eb="1">
      <t>マイ</t>
    </rPh>
    <rPh sb="2" eb="3">
      <t>サト</t>
    </rPh>
    <phoneticPr fontId="20"/>
  </si>
  <si>
    <t>上府北1～4</t>
    <rPh sb="0" eb="2">
      <t>カミノフ</t>
    </rPh>
    <rPh sb="2" eb="3">
      <t>キタ</t>
    </rPh>
    <phoneticPr fontId="20"/>
  </si>
  <si>
    <t>中央駅前1・2</t>
    <rPh sb="0" eb="2">
      <t>チュウオウ</t>
    </rPh>
    <rPh sb="2" eb="4">
      <t>エキマエ</t>
    </rPh>
    <phoneticPr fontId="20"/>
  </si>
  <si>
    <t>土井3</t>
    <rPh sb="0" eb="2">
      <t>ドイ</t>
    </rPh>
    <phoneticPr fontId="23"/>
  </si>
  <si>
    <t>土井4</t>
    <rPh sb="0" eb="2">
      <t>ドイ</t>
    </rPh>
    <phoneticPr fontId="23"/>
  </si>
  <si>
    <t>大野城市</t>
    <rPh sb="0" eb="3">
      <t>オオノジョウ</t>
    </rPh>
    <rPh sb="3" eb="4">
      <t>シ</t>
    </rPh>
    <phoneticPr fontId="23"/>
  </si>
  <si>
    <t>筑紫野市</t>
    <rPh sb="0" eb="3">
      <t>チクシノ</t>
    </rPh>
    <rPh sb="3" eb="4">
      <t>シ</t>
    </rPh>
    <phoneticPr fontId="23"/>
  </si>
  <si>
    <t>ポスティング配布企画書</t>
    <rPh sb="6" eb="8">
      <t>ハイフ</t>
    </rPh>
    <rPh sb="8" eb="11">
      <t>キカクショ</t>
    </rPh>
    <phoneticPr fontId="23"/>
  </si>
  <si>
    <t>旭ヶ丘1・2</t>
    <rPh sb="0" eb="3">
      <t>アサヒガオカ</t>
    </rPh>
    <phoneticPr fontId="23"/>
  </si>
  <si>
    <t>美しが丘北1・2</t>
    <rPh sb="0" eb="1">
      <t>ウツク</t>
    </rPh>
    <rPh sb="3" eb="4">
      <t>オカ</t>
    </rPh>
    <rPh sb="4" eb="5">
      <t>キタ</t>
    </rPh>
    <phoneticPr fontId="23"/>
  </si>
  <si>
    <t>上大利1</t>
    <rPh sb="0" eb="3">
      <t>カミオオリ</t>
    </rPh>
    <phoneticPr fontId="23"/>
  </si>
  <si>
    <t>美しが丘北3・4</t>
    <rPh sb="0" eb="1">
      <t>ウツク</t>
    </rPh>
    <rPh sb="3" eb="4">
      <t>オカ</t>
    </rPh>
    <rPh sb="4" eb="5">
      <t>キタ</t>
    </rPh>
    <phoneticPr fontId="23"/>
  </si>
  <si>
    <t>上大利2</t>
    <rPh sb="0" eb="3">
      <t>カミオオリ</t>
    </rPh>
    <phoneticPr fontId="23"/>
  </si>
  <si>
    <t>美しが丘南1・2</t>
    <rPh sb="0" eb="1">
      <t>ウツク</t>
    </rPh>
    <rPh sb="3" eb="4">
      <t>オカ</t>
    </rPh>
    <rPh sb="4" eb="5">
      <t>ミナミ</t>
    </rPh>
    <phoneticPr fontId="23"/>
  </si>
  <si>
    <t>上大利3</t>
    <rPh sb="0" eb="3">
      <t>カミオオリ</t>
    </rPh>
    <phoneticPr fontId="23"/>
  </si>
  <si>
    <t>美しが丘南3・4</t>
    <rPh sb="0" eb="1">
      <t>ウツク</t>
    </rPh>
    <rPh sb="3" eb="4">
      <t>オカ</t>
    </rPh>
    <rPh sb="4" eb="5">
      <t>ミナミ</t>
    </rPh>
    <phoneticPr fontId="23"/>
  </si>
  <si>
    <t>上大利4</t>
    <rPh sb="0" eb="3">
      <t>カミオオリ</t>
    </rPh>
    <phoneticPr fontId="23"/>
  </si>
  <si>
    <t>美しが丘南5・6</t>
    <rPh sb="0" eb="1">
      <t>ウツク</t>
    </rPh>
    <rPh sb="3" eb="5">
      <t>オカミナミ</t>
    </rPh>
    <phoneticPr fontId="23"/>
  </si>
  <si>
    <t>上大利5</t>
    <rPh sb="0" eb="3">
      <t>カミオオリ</t>
    </rPh>
    <phoneticPr fontId="23"/>
  </si>
  <si>
    <t>美しが丘南7</t>
    <rPh sb="0" eb="1">
      <t>ウツク</t>
    </rPh>
    <rPh sb="3" eb="5">
      <t>オカミナミ</t>
    </rPh>
    <phoneticPr fontId="23"/>
  </si>
  <si>
    <t>南大利1・2</t>
    <rPh sb="0" eb="1">
      <t>ミナミ</t>
    </rPh>
    <rPh sb="1" eb="3">
      <t>オオリ</t>
    </rPh>
    <phoneticPr fontId="23"/>
  </si>
  <si>
    <t>光ヶ丘1・2</t>
    <rPh sb="0" eb="3">
      <t>ヒカリガオカ</t>
    </rPh>
    <phoneticPr fontId="23"/>
  </si>
  <si>
    <t>計</t>
    <rPh sb="0" eb="1">
      <t>ケイ</t>
    </rPh>
    <phoneticPr fontId="23"/>
  </si>
  <si>
    <t>光ヶ丘3</t>
    <rPh sb="0" eb="3">
      <t>ヒカリガオカ</t>
    </rPh>
    <phoneticPr fontId="23"/>
  </si>
  <si>
    <t>下大利1</t>
    <rPh sb="0" eb="1">
      <t>シモ</t>
    </rPh>
    <rPh sb="1" eb="3">
      <t>オオリ</t>
    </rPh>
    <phoneticPr fontId="23"/>
  </si>
  <si>
    <t>光ヶ丘4・5</t>
    <rPh sb="0" eb="3">
      <t>ヒカリガオカ</t>
    </rPh>
    <phoneticPr fontId="23"/>
  </si>
  <si>
    <t>下大利2</t>
    <rPh sb="0" eb="1">
      <t>シモ</t>
    </rPh>
    <rPh sb="1" eb="3">
      <t>オオリ</t>
    </rPh>
    <phoneticPr fontId="23"/>
  </si>
  <si>
    <t>下大利3</t>
    <rPh sb="0" eb="3">
      <t>シモオオリ</t>
    </rPh>
    <phoneticPr fontId="23"/>
  </si>
  <si>
    <t>二日市北1</t>
    <rPh sb="0" eb="3">
      <t>フツカイチ</t>
    </rPh>
    <rPh sb="3" eb="4">
      <t>キタ</t>
    </rPh>
    <phoneticPr fontId="23"/>
  </si>
  <si>
    <t>下大利4</t>
    <rPh sb="0" eb="3">
      <t>シモオオリ</t>
    </rPh>
    <phoneticPr fontId="23"/>
  </si>
  <si>
    <t>二日市北2</t>
    <rPh sb="0" eb="3">
      <t>フツカイチ</t>
    </rPh>
    <rPh sb="3" eb="4">
      <t>キタ</t>
    </rPh>
    <phoneticPr fontId="23"/>
  </si>
  <si>
    <t>下大利5</t>
    <rPh sb="0" eb="3">
      <t>シモオオリ</t>
    </rPh>
    <phoneticPr fontId="23"/>
  </si>
  <si>
    <t>二日市北3</t>
    <rPh sb="0" eb="3">
      <t>フツカイチ</t>
    </rPh>
    <rPh sb="3" eb="4">
      <t>キタ</t>
    </rPh>
    <phoneticPr fontId="23"/>
  </si>
  <si>
    <t>中央1</t>
    <rPh sb="0" eb="2">
      <t>チュウオウ</t>
    </rPh>
    <phoneticPr fontId="23"/>
  </si>
  <si>
    <t>二日市北4</t>
    <rPh sb="0" eb="3">
      <t>フツカイチ</t>
    </rPh>
    <rPh sb="3" eb="4">
      <t>キタ</t>
    </rPh>
    <phoneticPr fontId="23"/>
  </si>
  <si>
    <t>中央2</t>
    <rPh sb="0" eb="2">
      <t>チュウオウ</t>
    </rPh>
    <phoneticPr fontId="23"/>
  </si>
  <si>
    <t>二日市北5</t>
    <rPh sb="0" eb="3">
      <t>フツカイチ</t>
    </rPh>
    <rPh sb="3" eb="4">
      <t>キタ</t>
    </rPh>
    <phoneticPr fontId="23"/>
  </si>
  <si>
    <t>東大利1</t>
    <rPh sb="0" eb="1">
      <t>ヒガシ</t>
    </rPh>
    <rPh sb="1" eb="3">
      <t>オオリ</t>
    </rPh>
    <phoneticPr fontId="23"/>
  </si>
  <si>
    <t>二日市北6</t>
    <rPh sb="0" eb="3">
      <t>フツカイチ</t>
    </rPh>
    <rPh sb="3" eb="4">
      <t>キタ</t>
    </rPh>
    <phoneticPr fontId="23"/>
  </si>
  <si>
    <t>東大利2</t>
    <rPh sb="0" eb="3">
      <t>ヒガシオオリ</t>
    </rPh>
    <phoneticPr fontId="23"/>
  </si>
  <si>
    <t>二日市北7</t>
    <rPh sb="0" eb="3">
      <t>フツカイチ</t>
    </rPh>
    <rPh sb="3" eb="4">
      <t>キタ</t>
    </rPh>
    <phoneticPr fontId="23"/>
  </si>
  <si>
    <t>東大利3</t>
    <rPh sb="0" eb="1">
      <t>ヒガシ</t>
    </rPh>
    <rPh sb="1" eb="3">
      <t>オオリ</t>
    </rPh>
    <phoneticPr fontId="23"/>
  </si>
  <si>
    <t>二日市北8</t>
    <rPh sb="0" eb="3">
      <t>フツカイチ</t>
    </rPh>
    <rPh sb="3" eb="4">
      <t>キタ</t>
    </rPh>
    <phoneticPr fontId="23"/>
  </si>
  <si>
    <t>東大利4・白木原5</t>
    <rPh sb="0" eb="1">
      <t>ヒガシ</t>
    </rPh>
    <rPh sb="1" eb="3">
      <t>オオリ</t>
    </rPh>
    <rPh sb="5" eb="8">
      <t>シラキバル</t>
    </rPh>
    <phoneticPr fontId="23"/>
  </si>
  <si>
    <t>二日市南1・2</t>
    <rPh sb="0" eb="3">
      <t>フツカイチ</t>
    </rPh>
    <rPh sb="3" eb="4">
      <t>ミナミ</t>
    </rPh>
    <phoneticPr fontId="23"/>
  </si>
  <si>
    <t>二日市南3・4</t>
    <rPh sb="0" eb="3">
      <t>フツカイチ</t>
    </rPh>
    <rPh sb="3" eb="4">
      <t>ミナミ</t>
    </rPh>
    <phoneticPr fontId="23"/>
  </si>
  <si>
    <t>白木原1①</t>
    <rPh sb="0" eb="3">
      <t>シラキバル</t>
    </rPh>
    <phoneticPr fontId="23"/>
  </si>
  <si>
    <t>白木原1②</t>
    <rPh sb="0" eb="3">
      <t>シラキバル</t>
    </rPh>
    <phoneticPr fontId="23"/>
  </si>
  <si>
    <t>紫1</t>
    <rPh sb="0" eb="1">
      <t>ムラサキ</t>
    </rPh>
    <phoneticPr fontId="23"/>
  </si>
  <si>
    <t>下大利団地</t>
    <rPh sb="0" eb="1">
      <t>シモ</t>
    </rPh>
    <rPh sb="1" eb="3">
      <t>オオリ</t>
    </rPh>
    <rPh sb="3" eb="5">
      <t>ダンチ</t>
    </rPh>
    <phoneticPr fontId="23"/>
  </si>
  <si>
    <t>紫2</t>
    <rPh sb="0" eb="1">
      <t>ムラサキ</t>
    </rPh>
    <phoneticPr fontId="23"/>
  </si>
  <si>
    <t>白木原2</t>
    <rPh sb="0" eb="3">
      <t>シラキバル</t>
    </rPh>
    <phoneticPr fontId="23"/>
  </si>
  <si>
    <t>紫3・4</t>
    <rPh sb="0" eb="1">
      <t>ムラサキ</t>
    </rPh>
    <phoneticPr fontId="23"/>
  </si>
  <si>
    <t>白木原3</t>
    <rPh sb="0" eb="3">
      <t>シラキバル</t>
    </rPh>
    <phoneticPr fontId="23"/>
  </si>
  <si>
    <t>紫5</t>
    <rPh sb="0" eb="1">
      <t>ムラサキ</t>
    </rPh>
    <phoneticPr fontId="23"/>
  </si>
  <si>
    <t>白木原4</t>
    <rPh sb="0" eb="3">
      <t>シラキバル</t>
    </rPh>
    <phoneticPr fontId="23"/>
  </si>
  <si>
    <t>紫6・7</t>
    <rPh sb="0" eb="1">
      <t>ムラサキ</t>
    </rPh>
    <phoneticPr fontId="23"/>
  </si>
  <si>
    <t>瓦田1</t>
    <rPh sb="0" eb="2">
      <t>カワラダ</t>
    </rPh>
    <phoneticPr fontId="23"/>
  </si>
  <si>
    <t>湯町1</t>
    <rPh sb="0" eb="2">
      <t>ユマチ</t>
    </rPh>
    <phoneticPr fontId="23"/>
  </si>
  <si>
    <t>瓦田2・3</t>
    <rPh sb="0" eb="2">
      <t>カワラダ</t>
    </rPh>
    <phoneticPr fontId="23"/>
  </si>
  <si>
    <t>湯町2</t>
    <rPh sb="0" eb="2">
      <t>ユマチ</t>
    </rPh>
    <phoneticPr fontId="23"/>
  </si>
  <si>
    <t>瓦田4・5</t>
    <rPh sb="0" eb="2">
      <t>カワラダ</t>
    </rPh>
    <phoneticPr fontId="23"/>
  </si>
  <si>
    <t>湯町3</t>
    <rPh sb="0" eb="2">
      <t>ユマチ</t>
    </rPh>
    <phoneticPr fontId="23"/>
  </si>
  <si>
    <t>曙町1～3</t>
    <rPh sb="0" eb="2">
      <t>アケボノマチ</t>
    </rPh>
    <phoneticPr fontId="23"/>
  </si>
  <si>
    <t>瑞穂町1～3</t>
    <rPh sb="0" eb="3">
      <t>ミズホマチ</t>
    </rPh>
    <phoneticPr fontId="23"/>
  </si>
  <si>
    <t>瑞穂町4</t>
    <rPh sb="0" eb="3">
      <t>ミズホマチ</t>
    </rPh>
    <phoneticPr fontId="23"/>
  </si>
  <si>
    <t>二日市西1</t>
    <rPh sb="0" eb="3">
      <t>フツカイチ</t>
    </rPh>
    <rPh sb="3" eb="4">
      <t>ニシ</t>
    </rPh>
    <phoneticPr fontId="23"/>
  </si>
  <si>
    <t>筒井1</t>
    <rPh sb="0" eb="2">
      <t>ツツイ</t>
    </rPh>
    <phoneticPr fontId="23"/>
  </si>
  <si>
    <t>二日市西2</t>
    <rPh sb="0" eb="3">
      <t>フツカイチ</t>
    </rPh>
    <rPh sb="3" eb="4">
      <t>ニシ</t>
    </rPh>
    <phoneticPr fontId="23"/>
  </si>
  <si>
    <t>筒井2</t>
    <rPh sb="0" eb="2">
      <t>ツツイ</t>
    </rPh>
    <phoneticPr fontId="23"/>
  </si>
  <si>
    <t>二日市西3・4</t>
    <rPh sb="0" eb="3">
      <t>フツカイチ</t>
    </rPh>
    <rPh sb="3" eb="4">
      <t>ニシ</t>
    </rPh>
    <phoneticPr fontId="23"/>
  </si>
  <si>
    <t>筒井3</t>
    <rPh sb="0" eb="2">
      <t>ツツイ</t>
    </rPh>
    <phoneticPr fontId="23"/>
  </si>
  <si>
    <t>二日市中央1</t>
    <rPh sb="0" eb="3">
      <t>フツカイチ</t>
    </rPh>
    <rPh sb="3" eb="5">
      <t>チュウオウ</t>
    </rPh>
    <phoneticPr fontId="23"/>
  </si>
  <si>
    <t>筒井4・5</t>
    <rPh sb="0" eb="2">
      <t>ツツイ</t>
    </rPh>
    <phoneticPr fontId="23"/>
  </si>
  <si>
    <t>二日市中央2</t>
    <rPh sb="0" eb="3">
      <t>フツカイチ</t>
    </rPh>
    <rPh sb="3" eb="5">
      <t>チュウオウ</t>
    </rPh>
    <phoneticPr fontId="23"/>
  </si>
  <si>
    <t>錦町1・2</t>
    <rPh sb="0" eb="2">
      <t>ニシキマチ</t>
    </rPh>
    <phoneticPr fontId="23"/>
  </si>
  <si>
    <t>二日市中央3</t>
    <rPh sb="0" eb="3">
      <t>フツカイチ</t>
    </rPh>
    <rPh sb="3" eb="5">
      <t>チュウオウ</t>
    </rPh>
    <phoneticPr fontId="23"/>
  </si>
  <si>
    <t>錦町3・4</t>
    <rPh sb="0" eb="2">
      <t>ニシキマチ</t>
    </rPh>
    <phoneticPr fontId="23"/>
  </si>
  <si>
    <t>二日市中央4</t>
    <rPh sb="0" eb="3">
      <t>フツカイチ</t>
    </rPh>
    <rPh sb="3" eb="5">
      <t>チュウオウ</t>
    </rPh>
    <phoneticPr fontId="23"/>
  </si>
  <si>
    <t>二日市中央5</t>
    <rPh sb="0" eb="3">
      <t>フツカイチ</t>
    </rPh>
    <rPh sb="3" eb="5">
      <t>チュウオウ</t>
    </rPh>
    <phoneticPr fontId="23"/>
  </si>
  <si>
    <t>山田1</t>
    <rPh sb="0" eb="2">
      <t>ヤマダ</t>
    </rPh>
    <phoneticPr fontId="23"/>
  </si>
  <si>
    <t>二日市中央6</t>
    <rPh sb="0" eb="3">
      <t>フツカイチ</t>
    </rPh>
    <rPh sb="3" eb="5">
      <t>チュウオウ</t>
    </rPh>
    <phoneticPr fontId="23"/>
  </si>
  <si>
    <t>山田2</t>
    <rPh sb="0" eb="2">
      <t>ヤマダ</t>
    </rPh>
    <phoneticPr fontId="23"/>
  </si>
  <si>
    <t>山田3</t>
    <rPh sb="0" eb="2">
      <t>ヤマダ</t>
    </rPh>
    <phoneticPr fontId="23"/>
  </si>
  <si>
    <t>山田4・5</t>
    <rPh sb="0" eb="2">
      <t>ヤマダ</t>
    </rPh>
    <phoneticPr fontId="23"/>
  </si>
  <si>
    <t>筑紫野市　計</t>
    <rPh sb="0" eb="4">
      <t>チクシノシ</t>
    </rPh>
    <rPh sb="5" eb="6">
      <t>ケイ</t>
    </rPh>
    <phoneticPr fontId="23"/>
  </si>
  <si>
    <t>雑餉隈1～3</t>
    <rPh sb="0" eb="3">
      <t>ザッショノクマ</t>
    </rPh>
    <phoneticPr fontId="23"/>
  </si>
  <si>
    <t>雑餉隈4・5</t>
    <rPh sb="0" eb="3">
      <t>ザッショノクマ</t>
    </rPh>
    <phoneticPr fontId="23"/>
  </si>
  <si>
    <t>栄町1～3</t>
    <rPh sb="0" eb="2">
      <t>サカエマチ</t>
    </rPh>
    <phoneticPr fontId="23"/>
  </si>
  <si>
    <t>仲畑1・2</t>
    <rPh sb="0" eb="2">
      <t>ナカハタ</t>
    </rPh>
    <phoneticPr fontId="23"/>
  </si>
  <si>
    <t>仲畑3</t>
    <rPh sb="0" eb="2">
      <t>ナカハタ</t>
    </rPh>
    <phoneticPr fontId="23"/>
  </si>
  <si>
    <t>仲畑4</t>
    <rPh sb="0" eb="2">
      <t>ナカハタ</t>
    </rPh>
    <phoneticPr fontId="23"/>
  </si>
  <si>
    <t>大野城市　計</t>
    <rPh sb="0" eb="4">
      <t>オオノジョウシ</t>
    </rPh>
    <rPh sb="5" eb="6">
      <t>ケイ</t>
    </rPh>
    <phoneticPr fontId="23"/>
  </si>
  <si>
    <t>春日市</t>
    <rPh sb="0" eb="3">
      <t>カスガシ</t>
    </rPh>
    <phoneticPr fontId="23"/>
  </si>
  <si>
    <t>太宰府市</t>
    <rPh sb="0" eb="4">
      <t>ダザイフシ</t>
    </rPh>
    <phoneticPr fontId="23"/>
  </si>
  <si>
    <t>大和町1・2</t>
    <rPh sb="0" eb="3">
      <t>ヤマトマチ</t>
    </rPh>
    <phoneticPr fontId="23"/>
  </si>
  <si>
    <t>小倉1　伯玄町2</t>
    <rPh sb="0" eb="2">
      <t>コクラ</t>
    </rPh>
    <rPh sb="4" eb="7">
      <t>ハクゲンマチ</t>
    </rPh>
    <phoneticPr fontId="23"/>
  </si>
  <si>
    <t>大和町3・4</t>
    <rPh sb="0" eb="3">
      <t>ヤマトマチ</t>
    </rPh>
    <phoneticPr fontId="23"/>
  </si>
  <si>
    <t>小倉2・3</t>
    <rPh sb="0" eb="2">
      <t>コクラ</t>
    </rPh>
    <phoneticPr fontId="23"/>
  </si>
  <si>
    <t>大和町5</t>
    <rPh sb="0" eb="3">
      <t>ヤマトマチ</t>
    </rPh>
    <phoneticPr fontId="23"/>
  </si>
  <si>
    <t>小倉4・5</t>
    <rPh sb="0" eb="2">
      <t>コクラ</t>
    </rPh>
    <phoneticPr fontId="23"/>
  </si>
  <si>
    <t>宝町1・2</t>
    <rPh sb="0" eb="2">
      <t>タカラマチ</t>
    </rPh>
    <phoneticPr fontId="23"/>
  </si>
  <si>
    <t>小倉6・7</t>
    <rPh sb="0" eb="2">
      <t>コクラ</t>
    </rPh>
    <phoneticPr fontId="23"/>
  </si>
  <si>
    <t>宝町3・4</t>
    <rPh sb="0" eb="2">
      <t>タカラマチ</t>
    </rPh>
    <phoneticPr fontId="23"/>
  </si>
  <si>
    <t>昇町1・3</t>
    <rPh sb="0" eb="2">
      <t>ノボリマチ</t>
    </rPh>
    <phoneticPr fontId="23"/>
  </si>
  <si>
    <t>光町1・2</t>
    <rPh sb="0" eb="1">
      <t>ヒカリ</t>
    </rPh>
    <rPh sb="1" eb="2">
      <t>マチ</t>
    </rPh>
    <phoneticPr fontId="23"/>
  </si>
  <si>
    <t>昇町4・5</t>
    <rPh sb="0" eb="2">
      <t>ノボリマチ</t>
    </rPh>
    <phoneticPr fontId="23"/>
  </si>
  <si>
    <t>光町3</t>
    <rPh sb="0" eb="1">
      <t>ヒカリ</t>
    </rPh>
    <rPh sb="1" eb="2">
      <t>マチ</t>
    </rPh>
    <phoneticPr fontId="23"/>
  </si>
  <si>
    <t>昇町6・7</t>
    <rPh sb="0" eb="2">
      <t>ノボリマチ</t>
    </rPh>
    <phoneticPr fontId="23"/>
  </si>
  <si>
    <t>千歳町1</t>
    <rPh sb="0" eb="3">
      <t>チトセマチ</t>
    </rPh>
    <phoneticPr fontId="23"/>
  </si>
  <si>
    <t>小倉東1・2</t>
    <rPh sb="0" eb="2">
      <t>コクラ</t>
    </rPh>
    <rPh sb="2" eb="3">
      <t>ヒガシ</t>
    </rPh>
    <phoneticPr fontId="23"/>
  </si>
  <si>
    <t>千歳町2</t>
    <rPh sb="0" eb="3">
      <t>チトセマチ</t>
    </rPh>
    <phoneticPr fontId="23"/>
  </si>
  <si>
    <t>星見ケ丘1～3</t>
    <rPh sb="0" eb="2">
      <t>ホシミ</t>
    </rPh>
    <rPh sb="3" eb="4">
      <t>オカ</t>
    </rPh>
    <phoneticPr fontId="23"/>
  </si>
  <si>
    <t>千歳町3</t>
    <rPh sb="0" eb="3">
      <t>チトセマチ</t>
    </rPh>
    <phoneticPr fontId="23"/>
  </si>
  <si>
    <t>日の出町1・2</t>
    <rPh sb="0" eb="1">
      <t>ヒ</t>
    </rPh>
    <rPh sb="2" eb="4">
      <t>デマチ</t>
    </rPh>
    <phoneticPr fontId="23"/>
  </si>
  <si>
    <t>日の出町3</t>
    <rPh sb="0" eb="1">
      <t>ヒ</t>
    </rPh>
    <rPh sb="2" eb="4">
      <t>デマチ</t>
    </rPh>
    <phoneticPr fontId="23"/>
  </si>
  <si>
    <t>日の出町4・5</t>
    <rPh sb="0" eb="1">
      <t>ヒ</t>
    </rPh>
    <rPh sb="2" eb="4">
      <t>デマチ</t>
    </rPh>
    <phoneticPr fontId="23"/>
  </si>
  <si>
    <t>日の出町6・7</t>
    <rPh sb="0" eb="1">
      <t>ヒ</t>
    </rPh>
    <rPh sb="2" eb="4">
      <t>デマチ</t>
    </rPh>
    <phoneticPr fontId="23"/>
  </si>
  <si>
    <t>原町1～3</t>
    <rPh sb="0" eb="2">
      <t>ハラマチ</t>
    </rPh>
    <phoneticPr fontId="23"/>
  </si>
  <si>
    <t>春日原北町1・2</t>
    <rPh sb="0" eb="3">
      <t>カスガバル</t>
    </rPh>
    <rPh sb="3" eb="5">
      <t>キタマチ</t>
    </rPh>
    <phoneticPr fontId="23"/>
  </si>
  <si>
    <t>春日原北町3</t>
    <rPh sb="0" eb="3">
      <t>カスガバル</t>
    </rPh>
    <rPh sb="3" eb="5">
      <t>キタマチ</t>
    </rPh>
    <phoneticPr fontId="23"/>
  </si>
  <si>
    <t>春日原北町4・5</t>
    <rPh sb="0" eb="5">
      <t>カスガバルキタマチ</t>
    </rPh>
    <phoneticPr fontId="23"/>
  </si>
  <si>
    <t>春日原東町1・2</t>
    <rPh sb="0" eb="3">
      <t>カスガバル</t>
    </rPh>
    <rPh sb="3" eb="4">
      <t>ヒガシ</t>
    </rPh>
    <rPh sb="4" eb="5">
      <t>マチ</t>
    </rPh>
    <phoneticPr fontId="23"/>
  </si>
  <si>
    <t>春日原東町3・4</t>
    <rPh sb="0" eb="3">
      <t>カスガバル</t>
    </rPh>
    <rPh sb="3" eb="4">
      <t>ヒガシ</t>
    </rPh>
    <rPh sb="4" eb="5">
      <t>マチ</t>
    </rPh>
    <phoneticPr fontId="23"/>
  </si>
  <si>
    <t>春日原南町1～3</t>
    <rPh sb="0" eb="3">
      <t>カスガバル</t>
    </rPh>
    <rPh sb="3" eb="4">
      <t>ミナミ</t>
    </rPh>
    <rPh sb="4" eb="5">
      <t>マチ</t>
    </rPh>
    <phoneticPr fontId="23"/>
  </si>
  <si>
    <t>春日市　計</t>
    <rPh sb="0" eb="3">
      <t>カスガシ</t>
    </rPh>
    <rPh sb="4" eb="5">
      <t>ケイ</t>
    </rPh>
    <phoneticPr fontId="23"/>
  </si>
  <si>
    <t>春日原南町4</t>
    <rPh sb="0" eb="3">
      <t>カスガバル</t>
    </rPh>
    <rPh sb="3" eb="5">
      <t>ミナミマチ</t>
    </rPh>
    <phoneticPr fontId="23"/>
  </si>
  <si>
    <t>ちくし台1・2</t>
    <rPh sb="3" eb="4">
      <t>ダイ</t>
    </rPh>
    <phoneticPr fontId="23"/>
  </si>
  <si>
    <t>片縄1</t>
    <rPh sb="0" eb="2">
      <t>カタナワ</t>
    </rPh>
    <phoneticPr fontId="23"/>
  </si>
  <si>
    <t>ちくし台3～5</t>
    <rPh sb="3" eb="4">
      <t>ダイ</t>
    </rPh>
    <phoneticPr fontId="23"/>
  </si>
  <si>
    <t>片縄2</t>
    <rPh sb="0" eb="2">
      <t>カタナワ</t>
    </rPh>
    <phoneticPr fontId="23"/>
  </si>
  <si>
    <t>若葉台西1・2</t>
    <rPh sb="0" eb="3">
      <t>ワカバダイ</t>
    </rPh>
    <rPh sb="3" eb="4">
      <t>ニシ</t>
    </rPh>
    <phoneticPr fontId="23"/>
  </si>
  <si>
    <t>片縄3・4</t>
    <rPh sb="0" eb="2">
      <t>カタナワ</t>
    </rPh>
    <phoneticPr fontId="23"/>
  </si>
  <si>
    <t>若葉台西3・4</t>
    <rPh sb="0" eb="3">
      <t>ワカバダイ</t>
    </rPh>
    <rPh sb="3" eb="4">
      <t>ニシ</t>
    </rPh>
    <phoneticPr fontId="23"/>
  </si>
  <si>
    <t>片縄5～7</t>
    <rPh sb="0" eb="2">
      <t>カタナワ</t>
    </rPh>
    <phoneticPr fontId="23"/>
  </si>
  <si>
    <t>若葉台西5～7</t>
    <rPh sb="0" eb="3">
      <t>ワカバダイ</t>
    </rPh>
    <rPh sb="3" eb="4">
      <t>ニシ</t>
    </rPh>
    <phoneticPr fontId="23"/>
  </si>
  <si>
    <t>片縄8～10</t>
    <rPh sb="0" eb="2">
      <t>カタナワ</t>
    </rPh>
    <phoneticPr fontId="23"/>
  </si>
  <si>
    <t>若葉台東1・2・5</t>
    <rPh sb="0" eb="3">
      <t>ワカバダイ</t>
    </rPh>
    <rPh sb="3" eb="4">
      <t>ヒガシ</t>
    </rPh>
    <phoneticPr fontId="23"/>
  </si>
  <si>
    <t>若葉台東3・4</t>
    <rPh sb="0" eb="3">
      <t>ワカバダイ</t>
    </rPh>
    <rPh sb="3" eb="4">
      <t>ヒガシ</t>
    </rPh>
    <phoneticPr fontId="23"/>
  </si>
  <si>
    <t>今光1・2</t>
    <rPh sb="0" eb="2">
      <t>イマミツ</t>
    </rPh>
    <phoneticPr fontId="23"/>
  </si>
  <si>
    <t>桜ヶ丘1・2</t>
    <rPh sb="0" eb="3">
      <t>サクラガオカ</t>
    </rPh>
    <phoneticPr fontId="23"/>
  </si>
  <si>
    <t>今光3</t>
    <rPh sb="0" eb="2">
      <t>イマミツ</t>
    </rPh>
    <phoneticPr fontId="23"/>
  </si>
  <si>
    <t>桜ヶ丘3～5</t>
    <rPh sb="0" eb="3">
      <t>サクラガオカ</t>
    </rPh>
    <phoneticPr fontId="23"/>
  </si>
  <si>
    <t>今光4</t>
    <rPh sb="0" eb="2">
      <t>イマミツ</t>
    </rPh>
    <phoneticPr fontId="23"/>
  </si>
  <si>
    <t>桜ヶ丘6～8</t>
    <rPh sb="0" eb="3">
      <t>サクラガオカ</t>
    </rPh>
    <phoneticPr fontId="23"/>
  </si>
  <si>
    <t>今光5</t>
    <rPh sb="0" eb="2">
      <t>イマミツ</t>
    </rPh>
    <phoneticPr fontId="23"/>
  </si>
  <si>
    <t>今光6～8</t>
    <rPh sb="0" eb="2">
      <t>イマミツ</t>
    </rPh>
    <phoneticPr fontId="23"/>
  </si>
  <si>
    <t>春日公園1</t>
    <rPh sb="0" eb="2">
      <t>カスガ</t>
    </rPh>
    <rPh sb="2" eb="4">
      <t>コウエン</t>
    </rPh>
    <phoneticPr fontId="23"/>
  </si>
  <si>
    <t>中原1</t>
    <rPh sb="0" eb="2">
      <t>ナカバル</t>
    </rPh>
    <phoneticPr fontId="23"/>
  </si>
  <si>
    <t>春日公園2～4</t>
    <rPh sb="0" eb="2">
      <t>カスガ</t>
    </rPh>
    <rPh sb="2" eb="4">
      <t>コウエン</t>
    </rPh>
    <phoneticPr fontId="23"/>
  </si>
  <si>
    <t>中原2</t>
    <rPh sb="0" eb="2">
      <t>ナカバル</t>
    </rPh>
    <phoneticPr fontId="23"/>
  </si>
  <si>
    <t>春日公園7・8</t>
    <rPh sb="0" eb="2">
      <t>カスガ</t>
    </rPh>
    <rPh sb="2" eb="4">
      <t>コウエン</t>
    </rPh>
    <phoneticPr fontId="23"/>
  </si>
  <si>
    <t>中原3</t>
    <rPh sb="0" eb="2">
      <t>ナカバル</t>
    </rPh>
    <phoneticPr fontId="23"/>
  </si>
  <si>
    <t>紅葉ヶ丘西1・2・7</t>
    <rPh sb="0" eb="4">
      <t>モミジガオカ</t>
    </rPh>
    <rPh sb="4" eb="5">
      <t>ニシ</t>
    </rPh>
    <phoneticPr fontId="23"/>
  </si>
  <si>
    <t>中原4</t>
    <rPh sb="0" eb="2">
      <t>ナカバル</t>
    </rPh>
    <phoneticPr fontId="23"/>
  </si>
  <si>
    <t>紅葉ヶ丘西3～6</t>
    <rPh sb="0" eb="4">
      <t>モミジガオカ</t>
    </rPh>
    <rPh sb="4" eb="5">
      <t>ニシ</t>
    </rPh>
    <phoneticPr fontId="23"/>
  </si>
  <si>
    <t>中原5・6</t>
    <rPh sb="0" eb="2">
      <t>ナカバル</t>
    </rPh>
    <phoneticPr fontId="23"/>
  </si>
  <si>
    <t>松ヶ丘1～3</t>
    <rPh sb="0" eb="3">
      <t>マツガオカ</t>
    </rPh>
    <phoneticPr fontId="23"/>
  </si>
  <si>
    <t>松ヶ丘4～6</t>
    <rPh sb="0" eb="3">
      <t>マツガオカ</t>
    </rPh>
    <phoneticPr fontId="23"/>
  </si>
  <si>
    <t>那珂川町　計</t>
    <rPh sb="0" eb="4">
      <t>ナカガワマチ</t>
    </rPh>
    <rPh sb="5" eb="6">
      <t>ケイ</t>
    </rPh>
    <phoneticPr fontId="23"/>
  </si>
  <si>
    <t>大谷3・4</t>
    <rPh sb="0" eb="2">
      <t>オオタニ</t>
    </rPh>
    <phoneticPr fontId="23"/>
  </si>
  <si>
    <t>大谷7～9</t>
    <rPh sb="0" eb="2">
      <t>オオタニ</t>
    </rPh>
    <phoneticPr fontId="23"/>
  </si>
  <si>
    <t>青葉台1・2</t>
    <rPh sb="0" eb="3">
      <t>アオバダイ</t>
    </rPh>
    <phoneticPr fontId="23"/>
  </si>
  <si>
    <t>春日1・2</t>
    <rPh sb="0" eb="2">
      <t>カスガ</t>
    </rPh>
    <phoneticPr fontId="23"/>
  </si>
  <si>
    <t>青葉台3</t>
    <rPh sb="0" eb="3">
      <t>アオバダイ</t>
    </rPh>
    <phoneticPr fontId="23"/>
  </si>
  <si>
    <t>春日3・4</t>
    <rPh sb="0" eb="2">
      <t>カスガ</t>
    </rPh>
    <phoneticPr fontId="23"/>
  </si>
  <si>
    <t>青葉台4</t>
    <rPh sb="0" eb="3">
      <t>アオバダイ</t>
    </rPh>
    <phoneticPr fontId="23"/>
  </si>
  <si>
    <t>春日6～8</t>
    <rPh sb="0" eb="2">
      <t>カスガ</t>
    </rPh>
    <phoneticPr fontId="23"/>
  </si>
  <si>
    <t>都府楼南1</t>
    <rPh sb="0" eb="4">
      <t>トフロウミナミ</t>
    </rPh>
    <phoneticPr fontId="23"/>
  </si>
  <si>
    <t>春日9・10</t>
    <rPh sb="0" eb="2">
      <t>カスガ</t>
    </rPh>
    <phoneticPr fontId="23"/>
  </si>
  <si>
    <t>通古賀1・2</t>
    <rPh sb="0" eb="1">
      <t>トオリ</t>
    </rPh>
    <rPh sb="1" eb="3">
      <t>コガ</t>
    </rPh>
    <phoneticPr fontId="23"/>
  </si>
  <si>
    <t>弥生1・2</t>
    <rPh sb="0" eb="2">
      <t>ヤヨイ</t>
    </rPh>
    <phoneticPr fontId="23"/>
  </si>
  <si>
    <t>通古賀3</t>
    <rPh sb="0" eb="1">
      <t>トオリ</t>
    </rPh>
    <rPh sb="1" eb="3">
      <t>コガ</t>
    </rPh>
    <phoneticPr fontId="23"/>
  </si>
  <si>
    <t>弥生3・4</t>
    <rPh sb="0" eb="2">
      <t>ヤヨイ</t>
    </rPh>
    <phoneticPr fontId="23"/>
  </si>
  <si>
    <t>弥生5～7</t>
    <rPh sb="0" eb="2">
      <t>ヤヨイ</t>
    </rPh>
    <phoneticPr fontId="23"/>
  </si>
  <si>
    <t>大佐野3・5</t>
    <rPh sb="0" eb="3">
      <t>オオザノ</t>
    </rPh>
    <phoneticPr fontId="23"/>
  </si>
  <si>
    <t>紅葉ヶ丘東1～3</t>
    <rPh sb="0" eb="4">
      <t>モミジガオカ</t>
    </rPh>
    <rPh sb="4" eb="5">
      <t>ヒガシ</t>
    </rPh>
    <phoneticPr fontId="23"/>
  </si>
  <si>
    <t>大佐野4</t>
    <rPh sb="0" eb="3">
      <t>オオザノ</t>
    </rPh>
    <phoneticPr fontId="23"/>
  </si>
  <si>
    <t>紅葉ヶ丘東5・6</t>
    <rPh sb="0" eb="4">
      <t>モミジガオカ</t>
    </rPh>
    <rPh sb="4" eb="5">
      <t>ヒガシ</t>
    </rPh>
    <phoneticPr fontId="23"/>
  </si>
  <si>
    <t>大佐野6</t>
    <rPh sb="0" eb="3">
      <t>オオザノ</t>
    </rPh>
    <phoneticPr fontId="23"/>
  </si>
  <si>
    <t>紅葉ヶ丘東7・8</t>
    <rPh sb="0" eb="4">
      <t>モミジガオカ</t>
    </rPh>
    <rPh sb="4" eb="5">
      <t>ヒガシ</t>
    </rPh>
    <phoneticPr fontId="23"/>
  </si>
  <si>
    <t>向佐野1・2</t>
    <rPh sb="0" eb="1">
      <t>ムカイ</t>
    </rPh>
    <rPh sb="1" eb="3">
      <t>サノ</t>
    </rPh>
    <phoneticPr fontId="23"/>
  </si>
  <si>
    <t>紅葉ヶ丘東9・10</t>
    <rPh sb="0" eb="4">
      <t>モミジガオカ</t>
    </rPh>
    <rPh sb="4" eb="5">
      <t>ヒガシ</t>
    </rPh>
    <phoneticPr fontId="23"/>
  </si>
  <si>
    <t>向佐野3</t>
    <rPh sb="0" eb="1">
      <t>ムカイ</t>
    </rPh>
    <rPh sb="1" eb="3">
      <t>サノ</t>
    </rPh>
    <phoneticPr fontId="23"/>
  </si>
  <si>
    <t>向佐野4</t>
    <rPh sb="0" eb="1">
      <t>ムカイ</t>
    </rPh>
    <rPh sb="1" eb="3">
      <t>サノ</t>
    </rPh>
    <phoneticPr fontId="23"/>
  </si>
  <si>
    <t>太宰府市　計</t>
    <rPh sb="0" eb="4">
      <t>ダザイフシ</t>
    </rPh>
    <rPh sb="5" eb="6">
      <t>ケイ</t>
    </rPh>
    <phoneticPr fontId="23"/>
  </si>
  <si>
    <t>春日市</t>
    <rPh sb="0" eb="2">
      <t>カスガ</t>
    </rPh>
    <rPh sb="2" eb="3">
      <t>シ</t>
    </rPh>
    <phoneticPr fontId="23"/>
  </si>
  <si>
    <t>太宰府市</t>
    <rPh sb="0" eb="3">
      <t>ダザイフ</t>
    </rPh>
    <rPh sb="3" eb="4">
      <t>シ</t>
    </rPh>
    <phoneticPr fontId="23"/>
  </si>
  <si>
    <t>計　③</t>
    <rPh sb="0" eb="1">
      <t>ケイ</t>
    </rPh>
    <phoneticPr fontId="23"/>
  </si>
  <si>
    <t>大野城・春日市・筑紫野市・太宰府市・那珂川町</t>
    <rPh sb="0" eb="3">
      <t>オオノジョウ</t>
    </rPh>
    <rPh sb="4" eb="6">
      <t>カスガ</t>
    </rPh>
    <rPh sb="6" eb="7">
      <t>シ</t>
    </rPh>
    <rPh sb="8" eb="12">
      <t>チクシノシ</t>
    </rPh>
    <rPh sb="13" eb="16">
      <t>ダザイフ</t>
    </rPh>
    <rPh sb="16" eb="17">
      <t>シ</t>
    </rPh>
    <rPh sb="18" eb="21">
      <t>ナカガワ</t>
    </rPh>
    <rPh sb="21" eb="22">
      <t>マチ</t>
    </rPh>
    <phoneticPr fontId="20"/>
  </si>
  <si>
    <t>大谷1・2・5</t>
    <rPh sb="0" eb="2">
      <t>オオタニ</t>
    </rPh>
    <phoneticPr fontId="23"/>
  </si>
  <si>
    <t>美野島</t>
    <rPh sb="0" eb="3">
      <t>ミノシマ</t>
    </rPh>
    <phoneticPr fontId="20"/>
  </si>
  <si>
    <t>高美台・和白東</t>
    <rPh sb="0" eb="3">
      <t>タカミダイ</t>
    </rPh>
    <rPh sb="4" eb="6">
      <t>ワジロ</t>
    </rPh>
    <rPh sb="6" eb="7">
      <t>ヒガシ</t>
    </rPh>
    <phoneticPr fontId="20"/>
  </si>
  <si>
    <t>七隈</t>
    <rPh sb="0" eb="2">
      <t>ナナクマ</t>
    </rPh>
    <phoneticPr fontId="23"/>
  </si>
  <si>
    <t>早良区 計</t>
    <rPh sb="0" eb="2">
      <t>サワラ</t>
    </rPh>
    <rPh sb="2" eb="3">
      <t>ク</t>
    </rPh>
    <rPh sb="3" eb="4">
      <t>ヒガシク</t>
    </rPh>
    <rPh sb="4" eb="5">
      <t>ケイ</t>
    </rPh>
    <phoneticPr fontId="20"/>
  </si>
  <si>
    <t>賀茂・干隈</t>
    <rPh sb="0" eb="2">
      <t>カモ</t>
    </rPh>
    <rPh sb="3" eb="5">
      <t>ホシクマ</t>
    </rPh>
    <phoneticPr fontId="23"/>
  </si>
  <si>
    <t>田島・茶山</t>
    <rPh sb="0" eb="2">
      <t>タジマ</t>
    </rPh>
    <rPh sb="3" eb="5">
      <t>チャヤマ</t>
    </rPh>
    <phoneticPr fontId="23"/>
  </si>
  <si>
    <t>若草1</t>
    <rPh sb="0" eb="2">
      <t>ワカクサ</t>
    </rPh>
    <phoneticPr fontId="23"/>
  </si>
  <si>
    <t>若草2</t>
    <rPh sb="0" eb="2">
      <t>ワカクサ</t>
    </rPh>
    <phoneticPr fontId="23"/>
  </si>
  <si>
    <t>若草3・4</t>
    <rPh sb="0" eb="2">
      <t>ワカクサ</t>
    </rPh>
    <phoneticPr fontId="23"/>
  </si>
  <si>
    <t>月の浦1</t>
    <rPh sb="0" eb="1">
      <t>ツキ</t>
    </rPh>
    <rPh sb="2" eb="3">
      <t>ウラ</t>
    </rPh>
    <phoneticPr fontId="23"/>
  </si>
  <si>
    <t>月の浦2</t>
    <rPh sb="0" eb="1">
      <t>ツキ</t>
    </rPh>
    <rPh sb="2" eb="3">
      <t>ウラ</t>
    </rPh>
    <phoneticPr fontId="23"/>
  </si>
  <si>
    <t>月の浦3</t>
    <rPh sb="0" eb="1">
      <t>ツキ</t>
    </rPh>
    <rPh sb="2" eb="3">
      <t>ウラ</t>
    </rPh>
    <phoneticPr fontId="23"/>
  </si>
  <si>
    <t>月の浦4・5</t>
    <rPh sb="0" eb="1">
      <t>ツキ</t>
    </rPh>
    <rPh sb="2" eb="3">
      <t>ウラ</t>
    </rPh>
    <phoneticPr fontId="23"/>
  </si>
  <si>
    <t>南ヶ丘1</t>
    <rPh sb="0" eb="3">
      <t>ミナミガオカ</t>
    </rPh>
    <phoneticPr fontId="23"/>
  </si>
  <si>
    <t>南ヶ丘2</t>
    <rPh sb="0" eb="3">
      <t>ミナミガオカ</t>
    </rPh>
    <phoneticPr fontId="23"/>
  </si>
  <si>
    <t>紫台</t>
    <rPh sb="0" eb="1">
      <t>ムラサキ</t>
    </rPh>
    <rPh sb="1" eb="2">
      <t>ダイ</t>
    </rPh>
    <phoneticPr fontId="23"/>
  </si>
  <si>
    <t>筑紫駅前通り1</t>
    <rPh sb="0" eb="2">
      <t>チクシ</t>
    </rPh>
    <rPh sb="2" eb="4">
      <t>エキマエ</t>
    </rPh>
    <rPh sb="4" eb="5">
      <t>トオ</t>
    </rPh>
    <phoneticPr fontId="23"/>
  </si>
  <si>
    <t>筑紫駅前通り2</t>
    <rPh sb="0" eb="2">
      <t>チクシ</t>
    </rPh>
    <rPh sb="2" eb="4">
      <t>エキマエ</t>
    </rPh>
    <rPh sb="4" eb="5">
      <t>トオ</t>
    </rPh>
    <phoneticPr fontId="23"/>
  </si>
  <si>
    <t>筑紫野市</t>
    <rPh sb="0" eb="2">
      <t>チクシ</t>
    </rPh>
    <rPh sb="2" eb="3">
      <t>ノ</t>
    </rPh>
    <rPh sb="3" eb="4">
      <t>シ</t>
    </rPh>
    <phoneticPr fontId="23"/>
  </si>
  <si>
    <t>大土居1～3</t>
    <rPh sb="0" eb="1">
      <t>オオ</t>
    </rPh>
    <rPh sb="1" eb="3">
      <t>ドイ</t>
    </rPh>
    <phoneticPr fontId="23"/>
  </si>
  <si>
    <t>惣利1・2</t>
    <rPh sb="0" eb="2">
      <t>ソウリ</t>
    </rPh>
    <phoneticPr fontId="23"/>
  </si>
  <si>
    <t>惣利3～6</t>
    <rPh sb="0" eb="2">
      <t>ソウリ</t>
    </rPh>
    <phoneticPr fontId="23"/>
  </si>
  <si>
    <t>平田台1～3</t>
    <rPh sb="0" eb="2">
      <t>ヒラタ</t>
    </rPh>
    <rPh sb="2" eb="3">
      <t>ダイ</t>
    </rPh>
    <phoneticPr fontId="23"/>
  </si>
  <si>
    <t>平田台4～6</t>
    <rPh sb="0" eb="2">
      <t>ヒラタ</t>
    </rPh>
    <rPh sb="2" eb="3">
      <t>ダイ</t>
    </rPh>
    <phoneticPr fontId="23"/>
  </si>
  <si>
    <t>～</t>
    <phoneticPr fontId="20"/>
  </si>
  <si>
    <t>【</t>
    <phoneticPr fontId="20"/>
  </si>
  <si>
    <t>号</t>
    <phoneticPr fontId="20"/>
  </si>
  <si>
    <t>】</t>
    <phoneticPr fontId="20"/>
  </si>
  <si>
    <t>サイズ</t>
    <phoneticPr fontId="20"/>
  </si>
  <si>
    <t>（</t>
    <phoneticPr fontId="20"/>
  </si>
  <si>
    <t>）</t>
    <phoneticPr fontId="20"/>
  </si>
  <si>
    <t>コード№</t>
    <phoneticPr fontId="20"/>
  </si>
  <si>
    <t>配布エリア</t>
    <phoneticPr fontId="20"/>
  </si>
  <si>
    <t>コード№</t>
    <phoneticPr fontId="20"/>
  </si>
  <si>
    <t>（</t>
    <phoneticPr fontId="20"/>
  </si>
  <si>
    <t>配布エリア</t>
    <phoneticPr fontId="20"/>
  </si>
  <si>
    <t>那珂川市</t>
    <rPh sb="0" eb="3">
      <t>ナカガワ</t>
    </rPh>
    <rPh sb="3" eb="4">
      <t>シ</t>
    </rPh>
    <phoneticPr fontId="23"/>
  </si>
  <si>
    <t>香椎照葉1</t>
    <rPh sb="0" eb="2">
      <t>カシイ</t>
    </rPh>
    <rPh sb="2" eb="4">
      <t>テリハ</t>
    </rPh>
    <phoneticPr fontId="23"/>
  </si>
  <si>
    <t>香椎照葉2</t>
    <rPh sb="0" eb="2">
      <t>カシイ</t>
    </rPh>
    <rPh sb="2" eb="4">
      <t>テリハ</t>
    </rPh>
    <phoneticPr fontId="23"/>
  </si>
  <si>
    <t>神松寺・松山</t>
    <rPh sb="0" eb="3">
      <t>シンショウジ</t>
    </rPh>
    <rPh sb="4" eb="6">
      <t>マツヤマ</t>
    </rPh>
    <phoneticPr fontId="20"/>
  </si>
  <si>
    <t>お申込みは10枚単位でお願いします。</t>
    <phoneticPr fontId="23"/>
  </si>
  <si>
    <t>お申込みは10枚単位でお願いします。</t>
    <phoneticPr fontId="23"/>
  </si>
  <si>
    <t>久保・美郷</t>
    <rPh sb="0" eb="2">
      <t>クボ</t>
    </rPh>
    <rPh sb="3" eb="5">
      <t>ミサト</t>
    </rPh>
    <phoneticPr fontId="20"/>
  </si>
  <si>
    <t>下府1～3</t>
    <rPh sb="0" eb="2">
      <t>シモノフ</t>
    </rPh>
    <phoneticPr fontId="20"/>
  </si>
  <si>
    <t>新宮東2</t>
    <rPh sb="0" eb="2">
      <t>シングウ</t>
    </rPh>
    <rPh sb="2" eb="3">
      <t>ヒガシ</t>
    </rPh>
    <phoneticPr fontId="20"/>
  </si>
  <si>
    <t>消費税（10％）</t>
    <rPh sb="0" eb="3">
      <t>ショウヒゼイ</t>
    </rPh>
    <phoneticPr fontId="20"/>
  </si>
  <si>
    <t>新宮東1・4</t>
    <rPh sb="0" eb="2">
      <t>シングウ</t>
    </rPh>
    <rPh sb="2" eb="3">
      <t>ヒガシ</t>
    </rPh>
    <phoneticPr fontId="20"/>
  </si>
  <si>
    <t>新宮東3・5</t>
    <rPh sb="0" eb="2">
      <t>シングウ</t>
    </rPh>
    <rPh sb="2" eb="3">
      <t>ヒガシ</t>
    </rPh>
    <phoneticPr fontId="20"/>
  </si>
  <si>
    <t>原田3・原田4①</t>
    <rPh sb="0" eb="2">
      <t>ハラダ</t>
    </rPh>
    <rPh sb="4" eb="6">
      <t>ハラダ</t>
    </rPh>
    <phoneticPr fontId="23"/>
  </si>
  <si>
    <t>KA-02</t>
    <phoneticPr fontId="23"/>
  </si>
  <si>
    <t>KA-03</t>
    <phoneticPr fontId="23"/>
  </si>
  <si>
    <t>KA-04</t>
    <phoneticPr fontId="23"/>
  </si>
  <si>
    <t>KA-05</t>
    <phoneticPr fontId="23"/>
  </si>
  <si>
    <t>KA-06</t>
    <phoneticPr fontId="23"/>
  </si>
  <si>
    <t>KA-07</t>
    <phoneticPr fontId="23"/>
  </si>
  <si>
    <t>KC-01</t>
    <phoneticPr fontId="23"/>
  </si>
  <si>
    <t>KC-02</t>
    <phoneticPr fontId="23"/>
  </si>
  <si>
    <t>KC-03</t>
    <phoneticPr fontId="23"/>
  </si>
  <si>
    <t>KC-04</t>
    <phoneticPr fontId="23"/>
  </si>
  <si>
    <t>KC-05</t>
    <phoneticPr fontId="23"/>
  </si>
  <si>
    <t>KC-06</t>
    <phoneticPr fontId="23"/>
  </si>
  <si>
    <t>KC-07</t>
    <phoneticPr fontId="23"/>
  </si>
  <si>
    <t>KD-01</t>
    <phoneticPr fontId="23"/>
  </si>
  <si>
    <t>KD-02</t>
    <phoneticPr fontId="23"/>
  </si>
  <si>
    <t>KD-03</t>
    <phoneticPr fontId="23"/>
  </si>
  <si>
    <t>KD-04</t>
    <phoneticPr fontId="23"/>
  </si>
  <si>
    <t>KD-05</t>
    <phoneticPr fontId="23"/>
  </si>
  <si>
    <t>KD-06</t>
    <phoneticPr fontId="23"/>
  </si>
  <si>
    <t>KD-07</t>
    <phoneticPr fontId="23"/>
  </si>
  <si>
    <t>KF-01</t>
    <phoneticPr fontId="23"/>
  </si>
  <si>
    <t>KE-01</t>
    <phoneticPr fontId="23"/>
  </si>
  <si>
    <t>KE-02</t>
    <phoneticPr fontId="23"/>
  </si>
  <si>
    <t>KE-03</t>
    <phoneticPr fontId="23"/>
  </si>
  <si>
    <t>KE-04</t>
    <phoneticPr fontId="23"/>
  </si>
  <si>
    <t>KE-05</t>
    <phoneticPr fontId="23"/>
  </si>
  <si>
    <t>KE-06</t>
    <phoneticPr fontId="23"/>
  </si>
  <si>
    <t>KF-02</t>
    <phoneticPr fontId="23"/>
  </si>
  <si>
    <t>KF-03</t>
    <phoneticPr fontId="23"/>
  </si>
  <si>
    <t>KF-04</t>
    <phoneticPr fontId="23"/>
  </si>
  <si>
    <t>KF-05</t>
    <phoneticPr fontId="23"/>
  </si>
  <si>
    <t>KF-06</t>
    <phoneticPr fontId="23"/>
  </si>
  <si>
    <t>KF-07</t>
    <phoneticPr fontId="23"/>
  </si>
  <si>
    <t>KG-01</t>
    <phoneticPr fontId="23"/>
  </si>
  <si>
    <t>KG-02</t>
    <phoneticPr fontId="23"/>
  </si>
  <si>
    <t>KG-03</t>
    <phoneticPr fontId="23"/>
  </si>
  <si>
    <t>KG-04</t>
    <phoneticPr fontId="23"/>
  </si>
  <si>
    <t>KG-05</t>
    <phoneticPr fontId="23"/>
  </si>
  <si>
    <t>KG-06</t>
    <phoneticPr fontId="23"/>
  </si>
  <si>
    <t>OA-01</t>
    <phoneticPr fontId="23"/>
  </si>
  <si>
    <t>OA-02</t>
    <phoneticPr fontId="23"/>
  </si>
  <si>
    <t>OA-03</t>
    <phoneticPr fontId="23"/>
  </si>
  <si>
    <t>OA-04</t>
    <phoneticPr fontId="23"/>
  </si>
  <si>
    <t>OA-05</t>
    <phoneticPr fontId="23"/>
  </si>
  <si>
    <t>OA-06</t>
    <phoneticPr fontId="23"/>
  </si>
  <si>
    <t>OA-07</t>
    <phoneticPr fontId="23"/>
  </si>
  <si>
    <t>OB-01</t>
    <phoneticPr fontId="23"/>
  </si>
  <si>
    <t>OB-02</t>
    <phoneticPr fontId="23"/>
  </si>
  <si>
    <t>OB-03</t>
    <phoneticPr fontId="23"/>
  </si>
  <si>
    <t>OB-04</t>
    <phoneticPr fontId="23"/>
  </si>
  <si>
    <t>OB-05</t>
    <phoneticPr fontId="23"/>
  </si>
  <si>
    <t>OB-06</t>
    <phoneticPr fontId="23"/>
  </si>
  <si>
    <t>OB-07</t>
    <phoneticPr fontId="23"/>
  </si>
  <si>
    <t>OC-01</t>
    <phoneticPr fontId="23"/>
  </si>
  <si>
    <t>OC-02</t>
    <phoneticPr fontId="23"/>
  </si>
  <si>
    <t>OC-03</t>
    <phoneticPr fontId="23"/>
  </si>
  <si>
    <t>OC-04</t>
    <phoneticPr fontId="23"/>
  </si>
  <si>
    <t>OC-05</t>
    <phoneticPr fontId="23"/>
  </si>
  <si>
    <t>OD-01</t>
    <phoneticPr fontId="23"/>
  </si>
  <si>
    <t>OD-02</t>
    <phoneticPr fontId="23"/>
  </si>
  <si>
    <t>OD-03</t>
    <phoneticPr fontId="23"/>
  </si>
  <si>
    <t>OE-01</t>
    <phoneticPr fontId="23"/>
  </si>
  <si>
    <t>OE-02</t>
    <phoneticPr fontId="23"/>
  </si>
  <si>
    <t>OE-03</t>
    <phoneticPr fontId="23"/>
  </si>
  <si>
    <t>OE-04</t>
    <phoneticPr fontId="23"/>
  </si>
  <si>
    <t>OE-05</t>
    <phoneticPr fontId="23"/>
  </si>
  <si>
    <t>OF-01</t>
    <phoneticPr fontId="23"/>
  </si>
  <si>
    <t>OF-02</t>
    <phoneticPr fontId="23"/>
  </si>
  <si>
    <t>OF-03</t>
    <phoneticPr fontId="23"/>
  </si>
  <si>
    <t>OF-04</t>
    <phoneticPr fontId="23"/>
  </si>
  <si>
    <t>OF-05</t>
    <phoneticPr fontId="23"/>
  </si>
  <si>
    <t>OF-06</t>
    <phoneticPr fontId="23"/>
  </si>
  <si>
    <t>OF-07</t>
    <phoneticPr fontId="23"/>
  </si>
  <si>
    <t>OG-01</t>
    <phoneticPr fontId="23"/>
  </si>
  <si>
    <t>OG-02</t>
    <phoneticPr fontId="23"/>
  </si>
  <si>
    <t>PA-01</t>
    <phoneticPr fontId="23"/>
  </si>
  <si>
    <t>PA-02</t>
    <phoneticPr fontId="23"/>
  </si>
  <si>
    <t>PA-03</t>
    <phoneticPr fontId="23"/>
  </si>
  <si>
    <t>PA-04</t>
    <phoneticPr fontId="23"/>
  </si>
  <si>
    <t>PA-05</t>
    <phoneticPr fontId="23"/>
  </si>
  <si>
    <t>PB-01</t>
    <phoneticPr fontId="23"/>
  </si>
  <si>
    <t>PB-02</t>
    <phoneticPr fontId="23"/>
  </si>
  <si>
    <t>PB-03</t>
    <phoneticPr fontId="23"/>
  </si>
  <si>
    <t>PB-04</t>
    <phoneticPr fontId="23"/>
  </si>
  <si>
    <t>PB-05</t>
    <phoneticPr fontId="23"/>
  </si>
  <si>
    <t>PB-06</t>
    <phoneticPr fontId="23"/>
  </si>
  <si>
    <t>PB-07</t>
    <phoneticPr fontId="23"/>
  </si>
  <si>
    <t>PB-08</t>
    <phoneticPr fontId="23"/>
  </si>
  <si>
    <t>PB-09</t>
    <phoneticPr fontId="23"/>
  </si>
  <si>
    <t>PB-10</t>
    <phoneticPr fontId="23"/>
  </si>
  <si>
    <t>PC-01</t>
    <phoneticPr fontId="23"/>
  </si>
  <si>
    <t>PC-02</t>
    <phoneticPr fontId="23"/>
  </si>
  <si>
    <t>PC-03</t>
    <phoneticPr fontId="23"/>
  </si>
  <si>
    <t>PD-01</t>
    <phoneticPr fontId="23"/>
  </si>
  <si>
    <t>QA-01</t>
    <phoneticPr fontId="23"/>
  </si>
  <si>
    <t>QA-02</t>
    <phoneticPr fontId="23"/>
  </si>
  <si>
    <t>QA-03</t>
    <phoneticPr fontId="23"/>
  </si>
  <si>
    <t>QA-04</t>
    <phoneticPr fontId="23"/>
  </si>
  <si>
    <t>QA-05</t>
    <phoneticPr fontId="23"/>
  </si>
  <si>
    <t>QB-01</t>
    <phoneticPr fontId="23"/>
  </si>
  <si>
    <t>QB-02</t>
    <phoneticPr fontId="23"/>
  </si>
  <si>
    <t>QB-03</t>
    <phoneticPr fontId="23"/>
  </si>
  <si>
    <t>QB-04</t>
    <phoneticPr fontId="23"/>
  </si>
  <si>
    <t>QB-05</t>
    <phoneticPr fontId="23"/>
  </si>
  <si>
    <t>RA-02</t>
    <phoneticPr fontId="23"/>
  </si>
  <si>
    <t>RA-03</t>
    <phoneticPr fontId="23"/>
  </si>
  <si>
    <t>RB-01</t>
    <phoneticPr fontId="23"/>
  </si>
  <si>
    <t>RB-02</t>
    <phoneticPr fontId="23"/>
  </si>
  <si>
    <t>RB-03</t>
    <phoneticPr fontId="23"/>
  </si>
  <si>
    <t>RB-04</t>
    <phoneticPr fontId="23"/>
  </si>
  <si>
    <t>RB-05</t>
    <phoneticPr fontId="23"/>
  </si>
  <si>
    <t>RB-06</t>
    <phoneticPr fontId="23"/>
  </si>
  <si>
    <t>KA</t>
    <phoneticPr fontId="20"/>
  </si>
  <si>
    <t>KC</t>
    <phoneticPr fontId="20"/>
  </si>
  <si>
    <t>KD</t>
    <phoneticPr fontId="20"/>
  </si>
  <si>
    <t>KE</t>
    <phoneticPr fontId="20"/>
  </si>
  <si>
    <t>KF</t>
    <phoneticPr fontId="20"/>
  </si>
  <si>
    <t>OA</t>
    <phoneticPr fontId="20"/>
  </si>
  <si>
    <t>OB</t>
    <phoneticPr fontId="20"/>
  </si>
  <si>
    <t>OC</t>
    <phoneticPr fontId="20"/>
  </si>
  <si>
    <t>OD</t>
    <phoneticPr fontId="20"/>
  </si>
  <si>
    <t>OE</t>
    <phoneticPr fontId="20"/>
  </si>
  <si>
    <t>PA</t>
    <phoneticPr fontId="20"/>
  </si>
  <si>
    <t>PB</t>
    <phoneticPr fontId="20"/>
  </si>
  <si>
    <t>PC</t>
    <phoneticPr fontId="20"/>
  </si>
  <si>
    <t>PD</t>
    <phoneticPr fontId="20"/>
  </si>
  <si>
    <t>PE</t>
    <phoneticPr fontId="23"/>
  </si>
  <si>
    <t>QA</t>
    <phoneticPr fontId="20"/>
  </si>
  <si>
    <t>QB</t>
    <phoneticPr fontId="20"/>
  </si>
  <si>
    <t>RA</t>
    <phoneticPr fontId="20"/>
  </si>
  <si>
    <t>RB</t>
    <phoneticPr fontId="20"/>
  </si>
  <si>
    <t>PA-06</t>
    <phoneticPr fontId="23"/>
  </si>
  <si>
    <t>PA-08</t>
    <phoneticPr fontId="23"/>
  </si>
  <si>
    <t>PD-02</t>
    <phoneticPr fontId="23"/>
  </si>
  <si>
    <t>PD-03</t>
    <phoneticPr fontId="23"/>
  </si>
  <si>
    <t>PD-04</t>
    <phoneticPr fontId="23"/>
  </si>
  <si>
    <t>PD-05</t>
    <phoneticPr fontId="23"/>
  </si>
  <si>
    <t>QC-01</t>
    <phoneticPr fontId="23"/>
  </si>
  <si>
    <t>QC-02</t>
    <phoneticPr fontId="23"/>
  </si>
  <si>
    <t>QC-03</t>
    <phoneticPr fontId="23"/>
  </si>
  <si>
    <t>QC-04</t>
    <phoneticPr fontId="23"/>
  </si>
  <si>
    <t>QC-05</t>
    <phoneticPr fontId="23"/>
  </si>
  <si>
    <t>松木1</t>
    <rPh sb="0" eb="2">
      <t>マツキ</t>
    </rPh>
    <phoneticPr fontId="23"/>
  </si>
  <si>
    <t>松木3</t>
    <rPh sb="0" eb="2">
      <t>マツキ</t>
    </rPh>
    <phoneticPr fontId="23"/>
  </si>
  <si>
    <t>道善1</t>
    <rPh sb="0" eb="1">
      <t>ミチ</t>
    </rPh>
    <rPh sb="1" eb="2">
      <t>ゼン</t>
    </rPh>
    <phoneticPr fontId="23"/>
  </si>
  <si>
    <t>QＣ</t>
    <phoneticPr fontId="20"/>
  </si>
  <si>
    <t>道善2</t>
    <rPh sb="0" eb="1">
      <t>ミチ</t>
    </rPh>
    <rPh sb="1" eb="2">
      <t>ゼン</t>
    </rPh>
    <phoneticPr fontId="23"/>
  </si>
  <si>
    <t>QC-06</t>
    <phoneticPr fontId="23"/>
  </si>
  <si>
    <t>道善3</t>
    <rPh sb="0" eb="1">
      <t>ミチ</t>
    </rPh>
    <rPh sb="1" eb="2">
      <t>ゼン</t>
    </rPh>
    <phoneticPr fontId="23"/>
  </si>
  <si>
    <t>白水ヶ丘1</t>
    <rPh sb="0" eb="4">
      <t>シロウズガオカ</t>
    </rPh>
    <phoneticPr fontId="23"/>
  </si>
  <si>
    <t>白水ヶ丘2</t>
    <rPh sb="0" eb="4">
      <t>シロウズガオカ</t>
    </rPh>
    <phoneticPr fontId="23"/>
  </si>
  <si>
    <t>白水ヶ丘3</t>
    <rPh sb="0" eb="4">
      <t>シロウズガオカ</t>
    </rPh>
    <phoneticPr fontId="23"/>
  </si>
  <si>
    <t>白水ヶ丘4</t>
    <rPh sb="0" eb="4">
      <t>シロウズガオカ</t>
    </rPh>
    <phoneticPr fontId="23"/>
  </si>
  <si>
    <t>白水ヶ丘5</t>
    <rPh sb="0" eb="4">
      <t>シロウズガオカ</t>
    </rPh>
    <phoneticPr fontId="23"/>
  </si>
  <si>
    <t>白水ヶ丘6</t>
    <rPh sb="0" eb="4">
      <t>シロウズガオカ</t>
    </rPh>
    <phoneticPr fontId="23"/>
  </si>
  <si>
    <t>白水ヶ丘</t>
    <rPh sb="0" eb="2">
      <t>シロウズ</t>
    </rPh>
    <rPh sb="3" eb="4">
      <t>オカ</t>
    </rPh>
    <phoneticPr fontId="23"/>
  </si>
  <si>
    <t>白水ヶ丘</t>
    <rPh sb="0" eb="4">
      <t>シロウズガオカ</t>
    </rPh>
    <phoneticPr fontId="20"/>
  </si>
  <si>
    <t>大和・宝・光</t>
    <rPh sb="0" eb="2">
      <t>ヤマト</t>
    </rPh>
    <rPh sb="3" eb="4">
      <t>タカラ</t>
    </rPh>
    <rPh sb="5" eb="6">
      <t>ヒカリ</t>
    </rPh>
    <phoneticPr fontId="23"/>
  </si>
  <si>
    <t>桜ヶ丘・日の出</t>
    <rPh sb="0" eb="3">
      <t>サクラガオカ</t>
    </rPh>
    <rPh sb="4" eb="5">
      <t>ヒ</t>
    </rPh>
    <phoneticPr fontId="23"/>
  </si>
  <si>
    <t>千歳・春日原北・東</t>
    <rPh sb="0" eb="2">
      <t>チトセ</t>
    </rPh>
    <rPh sb="3" eb="5">
      <t>カスガ</t>
    </rPh>
    <rPh sb="5" eb="6">
      <t>ハラ</t>
    </rPh>
    <rPh sb="6" eb="7">
      <t>キタ</t>
    </rPh>
    <rPh sb="8" eb="9">
      <t>ヒガシ</t>
    </rPh>
    <phoneticPr fontId="23"/>
  </si>
  <si>
    <t>春日原南・原・春日公園</t>
    <rPh sb="0" eb="3">
      <t>カスガバル</t>
    </rPh>
    <rPh sb="3" eb="4">
      <t>ミナミ</t>
    </rPh>
    <rPh sb="5" eb="6">
      <t>ハラ</t>
    </rPh>
    <rPh sb="7" eb="9">
      <t>カスガ</t>
    </rPh>
    <rPh sb="9" eb="11">
      <t>コウエン</t>
    </rPh>
    <phoneticPr fontId="23"/>
  </si>
  <si>
    <t>春日原南・原・春日P</t>
    <rPh sb="0" eb="3">
      <t>カスガバル</t>
    </rPh>
    <rPh sb="3" eb="4">
      <t>ミナミ</t>
    </rPh>
    <rPh sb="5" eb="6">
      <t>ハラ</t>
    </rPh>
    <rPh sb="7" eb="9">
      <t>カスガ</t>
    </rPh>
    <phoneticPr fontId="23"/>
  </si>
  <si>
    <t>弥生・小倉</t>
    <rPh sb="0" eb="2">
      <t>ヤヨイ</t>
    </rPh>
    <rPh sb="3" eb="5">
      <t>コクラ</t>
    </rPh>
    <phoneticPr fontId="23"/>
  </si>
  <si>
    <t>大谷・昇・紅葉ヶ丘西</t>
    <rPh sb="0" eb="2">
      <t>オオタニ</t>
    </rPh>
    <rPh sb="3" eb="4">
      <t>ノボ</t>
    </rPh>
    <rPh sb="5" eb="6">
      <t>ベニ</t>
    </rPh>
    <rPh sb="6" eb="7">
      <t>ハ</t>
    </rPh>
    <rPh sb="8" eb="9">
      <t>オカ</t>
    </rPh>
    <rPh sb="9" eb="10">
      <t>ニシ</t>
    </rPh>
    <phoneticPr fontId="23"/>
  </si>
  <si>
    <t>ちくし台・春日</t>
    <rPh sb="3" eb="4">
      <t>ダイ</t>
    </rPh>
    <rPh sb="5" eb="7">
      <t>カスガ</t>
    </rPh>
    <phoneticPr fontId="23"/>
  </si>
  <si>
    <t>惣利・平田台</t>
    <rPh sb="0" eb="2">
      <t>ソウリ</t>
    </rPh>
    <rPh sb="3" eb="6">
      <t>ヒラタダイ</t>
    </rPh>
    <phoneticPr fontId="23"/>
  </si>
  <si>
    <t>紅葉ヶ丘東・大土居</t>
    <rPh sb="0" eb="1">
      <t>ベニ</t>
    </rPh>
    <rPh sb="1" eb="2">
      <t>ハ</t>
    </rPh>
    <rPh sb="3" eb="4">
      <t>オカ</t>
    </rPh>
    <rPh sb="4" eb="5">
      <t>ヒガシ</t>
    </rPh>
    <rPh sb="6" eb="7">
      <t>オオ</t>
    </rPh>
    <rPh sb="7" eb="9">
      <t>ドイ</t>
    </rPh>
    <phoneticPr fontId="23"/>
  </si>
  <si>
    <t>松ヶ丘・星見</t>
    <rPh sb="0" eb="1">
      <t>マツ</t>
    </rPh>
    <rPh sb="2" eb="3">
      <t>オカ</t>
    </rPh>
    <rPh sb="4" eb="5">
      <t>ホシ</t>
    </rPh>
    <rPh sb="5" eb="6">
      <t>ミ</t>
    </rPh>
    <phoneticPr fontId="23"/>
  </si>
  <si>
    <t>KG</t>
    <phoneticPr fontId="23"/>
  </si>
  <si>
    <t>KH</t>
    <phoneticPr fontId="23"/>
  </si>
  <si>
    <t>KI</t>
    <phoneticPr fontId="23"/>
  </si>
  <si>
    <t>KJ</t>
    <phoneticPr fontId="20"/>
  </si>
  <si>
    <t>KK</t>
    <phoneticPr fontId="23"/>
  </si>
  <si>
    <t>KL</t>
    <phoneticPr fontId="23"/>
  </si>
  <si>
    <t>KM</t>
    <phoneticPr fontId="23"/>
  </si>
  <si>
    <t>OD-04①</t>
    <phoneticPr fontId="23"/>
  </si>
  <si>
    <t>OD-04②</t>
    <phoneticPr fontId="23"/>
  </si>
  <si>
    <t>OD-05</t>
    <phoneticPr fontId="23"/>
  </si>
  <si>
    <t>OD-06</t>
    <phoneticPr fontId="23"/>
  </si>
  <si>
    <t>OD-07</t>
    <phoneticPr fontId="23"/>
  </si>
  <si>
    <t>OG-04</t>
    <phoneticPr fontId="23"/>
  </si>
  <si>
    <t>OG-05</t>
    <phoneticPr fontId="23"/>
  </si>
  <si>
    <t>OG-06</t>
    <phoneticPr fontId="23"/>
  </si>
  <si>
    <t>OH-01</t>
    <phoneticPr fontId="23"/>
  </si>
  <si>
    <t>OH-02</t>
    <phoneticPr fontId="23"/>
  </si>
  <si>
    <t>OH-03</t>
    <phoneticPr fontId="23"/>
  </si>
  <si>
    <t>OH-04</t>
    <phoneticPr fontId="23"/>
  </si>
  <si>
    <t>OI-01</t>
    <phoneticPr fontId="23"/>
  </si>
  <si>
    <t>OI-02</t>
    <phoneticPr fontId="23"/>
  </si>
  <si>
    <t>OI-03</t>
    <phoneticPr fontId="23"/>
  </si>
  <si>
    <t>OI-04</t>
  </si>
  <si>
    <t>OI-05</t>
  </si>
  <si>
    <t>OI-06</t>
  </si>
  <si>
    <t>OI-07</t>
  </si>
  <si>
    <t>仲畑・山田</t>
    <rPh sb="0" eb="2">
      <t>ナカハタ</t>
    </rPh>
    <rPh sb="3" eb="5">
      <t>ヤマダ</t>
    </rPh>
    <phoneticPr fontId="23"/>
  </si>
  <si>
    <t>筒井・雑餉隈・栄</t>
    <rPh sb="0" eb="2">
      <t>ツツイ</t>
    </rPh>
    <rPh sb="3" eb="6">
      <t>ザッショノクマ</t>
    </rPh>
    <rPh sb="7" eb="8">
      <t>サカエ</t>
    </rPh>
    <phoneticPr fontId="23"/>
  </si>
  <si>
    <t>錦・曙・瑞穂</t>
    <rPh sb="0" eb="1">
      <t>ニシキ</t>
    </rPh>
    <rPh sb="2" eb="3">
      <t>アケボノ</t>
    </rPh>
    <rPh sb="4" eb="6">
      <t>ミズホ</t>
    </rPh>
    <phoneticPr fontId="23"/>
  </si>
  <si>
    <t>瓦田・白木原</t>
    <rPh sb="0" eb="2">
      <t>カワラダ</t>
    </rPh>
    <rPh sb="3" eb="6">
      <t>シラキバル</t>
    </rPh>
    <phoneticPr fontId="23"/>
  </si>
  <si>
    <t>東大利・下大利D</t>
    <rPh sb="0" eb="1">
      <t>ヒガシ</t>
    </rPh>
    <rPh sb="1" eb="2">
      <t>オオ</t>
    </rPh>
    <rPh sb="2" eb="3">
      <t>リ</t>
    </rPh>
    <rPh sb="4" eb="7">
      <t>シモオオリ</t>
    </rPh>
    <phoneticPr fontId="23"/>
  </si>
  <si>
    <t>中央・下大利</t>
    <rPh sb="0" eb="2">
      <t>チュウオウ</t>
    </rPh>
    <rPh sb="3" eb="6">
      <t>シモオオリ</t>
    </rPh>
    <phoneticPr fontId="23"/>
  </si>
  <si>
    <t>上大利・南大利</t>
    <rPh sb="0" eb="1">
      <t>ウエ</t>
    </rPh>
    <rPh sb="1" eb="2">
      <t>オオ</t>
    </rPh>
    <rPh sb="2" eb="3">
      <t>リ</t>
    </rPh>
    <rPh sb="4" eb="5">
      <t>ミナミ</t>
    </rPh>
    <rPh sb="5" eb="6">
      <t>オオ</t>
    </rPh>
    <rPh sb="6" eb="7">
      <t>リ</t>
    </rPh>
    <phoneticPr fontId="23"/>
  </si>
  <si>
    <t>旭ヶ丘・南ヶ丘・紫台</t>
    <rPh sb="0" eb="3">
      <t>アサヒガオカ</t>
    </rPh>
    <rPh sb="4" eb="7">
      <t>ミナミガオカ</t>
    </rPh>
    <rPh sb="8" eb="9">
      <t>ムラサキ</t>
    </rPh>
    <rPh sb="9" eb="10">
      <t>ダイ</t>
    </rPh>
    <phoneticPr fontId="23"/>
  </si>
  <si>
    <t>若草・月の浦</t>
    <rPh sb="0" eb="2">
      <t>ワカクサ</t>
    </rPh>
    <rPh sb="3" eb="4">
      <t>ツキ</t>
    </rPh>
    <rPh sb="5" eb="6">
      <t>ウラ</t>
    </rPh>
    <phoneticPr fontId="23"/>
  </si>
  <si>
    <t>旭・南ヶ丘・紫台</t>
    <rPh sb="0" eb="1">
      <t>アサヒ</t>
    </rPh>
    <rPh sb="2" eb="5">
      <t>ミナミガオカ</t>
    </rPh>
    <rPh sb="6" eb="7">
      <t>ムラサキ</t>
    </rPh>
    <rPh sb="7" eb="8">
      <t>ダイ</t>
    </rPh>
    <phoneticPr fontId="23"/>
  </si>
  <si>
    <t>小倉東・若葉台西・東</t>
    <rPh sb="0" eb="2">
      <t>コクラ</t>
    </rPh>
    <rPh sb="2" eb="3">
      <t>ヒガシ</t>
    </rPh>
    <rPh sb="4" eb="7">
      <t>ワカバダイ</t>
    </rPh>
    <rPh sb="7" eb="8">
      <t>ニシ</t>
    </rPh>
    <rPh sb="9" eb="10">
      <t>ヒガシ</t>
    </rPh>
    <phoneticPr fontId="23"/>
  </si>
  <si>
    <t>大谷・昇・紅葉ヶ丘西</t>
    <rPh sb="0" eb="2">
      <t>オオタニ</t>
    </rPh>
    <rPh sb="3" eb="4">
      <t>ノボ</t>
    </rPh>
    <rPh sb="5" eb="9">
      <t>モミジガオカ</t>
    </rPh>
    <rPh sb="9" eb="10">
      <t>ニシ</t>
    </rPh>
    <phoneticPr fontId="23"/>
  </si>
  <si>
    <t>惣利・平田台</t>
    <rPh sb="0" eb="2">
      <t>ソウリ</t>
    </rPh>
    <rPh sb="3" eb="5">
      <t>ヒラタ</t>
    </rPh>
    <rPh sb="5" eb="6">
      <t>ダイ</t>
    </rPh>
    <phoneticPr fontId="23"/>
  </si>
  <si>
    <t>紅葉ヶ丘東・大土居</t>
    <rPh sb="0" eb="4">
      <t>モミジガオカ</t>
    </rPh>
    <rPh sb="4" eb="5">
      <t>ヒガシ</t>
    </rPh>
    <rPh sb="6" eb="7">
      <t>オオ</t>
    </rPh>
    <rPh sb="7" eb="9">
      <t>ドイ</t>
    </rPh>
    <phoneticPr fontId="23"/>
  </si>
  <si>
    <t>OG</t>
    <phoneticPr fontId="23"/>
  </si>
  <si>
    <t>OF</t>
    <phoneticPr fontId="20"/>
  </si>
  <si>
    <t>OH</t>
    <phoneticPr fontId="23"/>
  </si>
  <si>
    <t>OI</t>
    <phoneticPr fontId="23"/>
  </si>
  <si>
    <t>東大利・下大利団地</t>
    <rPh sb="0" eb="1">
      <t>ヒガシ</t>
    </rPh>
    <rPh sb="1" eb="2">
      <t>オオ</t>
    </rPh>
    <rPh sb="2" eb="3">
      <t>リ</t>
    </rPh>
    <rPh sb="4" eb="5">
      <t>シモ</t>
    </rPh>
    <rPh sb="5" eb="6">
      <t>オオ</t>
    </rPh>
    <rPh sb="6" eb="7">
      <t>リ</t>
    </rPh>
    <rPh sb="7" eb="9">
      <t>ダンチ</t>
    </rPh>
    <phoneticPr fontId="23"/>
  </si>
  <si>
    <t>中央・下大利</t>
    <rPh sb="0" eb="2">
      <t>チュウオウ</t>
    </rPh>
    <rPh sb="3" eb="4">
      <t>シモ</t>
    </rPh>
    <rPh sb="4" eb="5">
      <t>オオ</t>
    </rPh>
    <rPh sb="5" eb="6">
      <t>リ</t>
    </rPh>
    <phoneticPr fontId="23"/>
  </si>
  <si>
    <t>RC-01</t>
    <phoneticPr fontId="23"/>
  </si>
  <si>
    <t>RC-02</t>
    <phoneticPr fontId="23"/>
  </si>
  <si>
    <t>RC-03</t>
    <phoneticPr fontId="23"/>
  </si>
  <si>
    <t>今光・中原</t>
    <rPh sb="0" eb="2">
      <t>イマミツ</t>
    </rPh>
    <rPh sb="3" eb="5">
      <t>ナカハラ</t>
    </rPh>
    <phoneticPr fontId="23"/>
  </si>
  <si>
    <t>片縄</t>
    <rPh sb="0" eb="1">
      <t>カタ</t>
    </rPh>
    <rPh sb="1" eb="2">
      <t>ナワ</t>
    </rPh>
    <phoneticPr fontId="23"/>
  </si>
  <si>
    <t>松木・五郎丸・道善</t>
    <rPh sb="0" eb="2">
      <t>マツキ</t>
    </rPh>
    <rPh sb="3" eb="6">
      <t>ゴロウマル</t>
    </rPh>
    <rPh sb="7" eb="8">
      <t>ドウ</t>
    </rPh>
    <rPh sb="8" eb="9">
      <t>ゼン</t>
    </rPh>
    <phoneticPr fontId="23"/>
  </si>
  <si>
    <t>通古賀・都府楼南</t>
    <rPh sb="0" eb="1">
      <t>トオリ</t>
    </rPh>
    <rPh sb="1" eb="3">
      <t>コガ</t>
    </rPh>
    <rPh sb="4" eb="7">
      <t>トフロウ</t>
    </rPh>
    <rPh sb="7" eb="8">
      <t>ミナミ</t>
    </rPh>
    <phoneticPr fontId="23"/>
  </si>
  <si>
    <t>向佐野・青葉台</t>
    <rPh sb="0" eb="3">
      <t>ムカイザノ</t>
    </rPh>
    <rPh sb="1" eb="3">
      <t>サノ</t>
    </rPh>
    <rPh sb="4" eb="6">
      <t>アオバ</t>
    </rPh>
    <rPh sb="6" eb="7">
      <t>ダイ</t>
    </rPh>
    <phoneticPr fontId="23"/>
  </si>
  <si>
    <t>大佐野</t>
    <rPh sb="0" eb="2">
      <t>オオサ</t>
    </rPh>
    <rPh sb="2" eb="3">
      <t>ノ</t>
    </rPh>
    <phoneticPr fontId="23"/>
  </si>
  <si>
    <t>PB-11</t>
    <phoneticPr fontId="23"/>
  </si>
  <si>
    <t>PE-01</t>
    <phoneticPr fontId="23"/>
  </si>
  <si>
    <t>PE-02</t>
    <phoneticPr fontId="23"/>
  </si>
  <si>
    <t>PE-03</t>
    <phoneticPr fontId="23"/>
  </si>
  <si>
    <t>PE-04</t>
    <phoneticPr fontId="23"/>
  </si>
  <si>
    <t>PE-05</t>
    <phoneticPr fontId="23"/>
  </si>
  <si>
    <t>PF-01</t>
    <phoneticPr fontId="23"/>
  </si>
  <si>
    <t>PF-02</t>
    <phoneticPr fontId="23"/>
  </si>
  <si>
    <t>PF-03</t>
    <phoneticPr fontId="23"/>
  </si>
  <si>
    <t>PF-04</t>
    <phoneticPr fontId="23"/>
  </si>
  <si>
    <t>PF-05</t>
    <phoneticPr fontId="23"/>
  </si>
  <si>
    <t>PF-06</t>
    <phoneticPr fontId="23"/>
  </si>
  <si>
    <t>二日市北</t>
    <rPh sb="0" eb="3">
      <t>フツカイチ</t>
    </rPh>
    <rPh sb="3" eb="4">
      <t>キタ</t>
    </rPh>
    <phoneticPr fontId="23"/>
  </si>
  <si>
    <t>紫・二日市中央</t>
    <rPh sb="0" eb="1">
      <t>ムラサキ</t>
    </rPh>
    <rPh sb="2" eb="5">
      <t>フツカイチ</t>
    </rPh>
    <rPh sb="5" eb="7">
      <t>チュウオウ</t>
    </rPh>
    <phoneticPr fontId="23"/>
  </si>
  <si>
    <t>駅前通・光ヶ丘</t>
    <rPh sb="0" eb="2">
      <t>エキマエ</t>
    </rPh>
    <rPh sb="2" eb="3">
      <t>トオ</t>
    </rPh>
    <rPh sb="4" eb="7">
      <t>ヒカリガオカ</t>
    </rPh>
    <phoneticPr fontId="23"/>
  </si>
  <si>
    <t>美しが丘北・南</t>
    <rPh sb="0" eb="1">
      <t>ウツク</t>
    </rPh>
    <rPh sb="3" eb="4">
      <t>オカ</t>
    </rPh>
    <rPh sb="4" eb="5">
      <t>キタ</t>
    </rPh>
    <rPh sb="6" eb="7">
      <t>ミナミ</t>
    </rPh>
    <phoneticPr fontId="23"/>
  </si>
  <si>
    <t>筑紫駅前通り・光ヶ丘</t>
    <rPh sb="0" eb="2">
      <t>チクシ</t>
    </rPh>
    <rPh sb="2" eb="3">
      <t>エキ</t>
    </rPh>
    <rPh sb="3" eb="4">
      <t>マエ</t>
    </rPh>
    <rPh sb="4" eb="5">
      <t>トオ</t>
    </rPh>
    <rPh sb="7" eb="10">
      <t>ヒカリガオカ</t>
    </rPh>
    <phoneticPr fontId="23"/>
  </si>
  <si>
    <t>今光・中原</t>
    <rPh sb="0" eb="1">
      <t>イマ</t>
    </rPh>
    <rPh sb="1" eb="2">
      <t>ヒカリ</t>
    </rPh>
    <rPh sb="3" eb="5">
      <t>ナカハラ</t>
    </rPh>
    <phoneticPr fontId="23"/>
  </si>
  <si>
    <t>片縄</t>
    <rPh sb="0" eb="1">
      <t>カタ</t>
    </rPh>
    <rPh sb="1" eb="2">
      <t>ナワ</t>
    </rPh>
    <phoneticPr fontId="23"/>
  </si>
  <si>
    <t>松木・五郎丸・道善</t>
    <rPh sb="0" eb="2">
      <t>マツキ</t>
    </rPh>
    <rPh sb="3" eb="6">
      <t>ゴロウマル</t>
    </rPh>
    <rPh sb="7" eb="8">
      <t>ミチ</t>
    </rPh>
    <rPh sb="8" eb="9">
      <t>ゼン</t>
    </rPh>
    <phoneticPr fontId="23"/>
  </si>
  <si>
    <t>通古賀・都府楼南</t>
    <rPh sb="0" eb="1">
      <t>トオリ</t>
    </rPh>
    <rPh sb="1" eb="3">
      <t>コガ</t>
    </rPh>
    <rPh sb="4" eb="7">
      <t>トフロウ</t>
    </rPh>
    <rPh sb="7" eb="8">
      <t>ミナミ</t>
    </rPh>
    <phoneticPr fontId="23"/>
  </si>
  <si>
    <t>向佐野・青葉台</t>
    <rPh sb="0" eb="3">
      <t>ムカイザノ</t>
    </rPh>
    <rPh sb="4" eb="6">
      <t>アオバ</t>
    </rPh>
    <rPh sb="6" eb="7">
      <t>ダイ</t>
    </rPh>
    <phoneticPr fontId="23"/>
  </si>
  <si>
    <t>大佐野</t>
    <rPh sb="0" eb="1">
      <t>オオ</t>
    </rPh>
    <rPh sb="1" eb="3">
      <t>サノ</t>
    </rPh>
    <phoneticPr fontId="23"/>
  </si>
  <si>
    <t>千歳・春日原北・東</t>
    <rPh sb="0" eb="2">
      <t>チサト</t>
    </rPh>
    <rPh sb="3" eb="6">
      <t>カスガバル</t>
    </rPh>
    <rPh sb="6" eb="7">
      <t>キタ</t>
    </rPh>
    <rPh sb="8" eb="9">
      <t>ヒガシ</t>
    </rPh>
    <phoneticPr fontId="23"/>
  </si>
  <si>
    <t>松ヶ丘・星見ヶ丘</t>
    <rPh sb="0" eb="3">
      <t>マツガオカ</t>
    </rPh>
    <rPh sb="4" eb="6">
      <t>ホシミ</t>
    </rPh>
    <rPh sb="7" eb="8">
      <t>オカ</t>
    </rPh>
    <phoneticPr fontId="23"/>
  </si>
  <si>
    <t>HR-9</t>
    <phoneticPr fontId="23"/>
  </si>
  <si>
    <t>筥松新町</t>
    <rPh sb="0" eb="2">
      <t>ハコマツ</t>
    </rPh>
    <rPh sb="2" eb="4">
      <t>シンマチ</t>
    </rPh>
    <phoneticPr fontId="23"/>
  </si>
  <si>
    <t>原田4②</t>
    <rPh sb="0" eb="2">
      <t>ハラダ</t>
    </rPh>
    <phoneticPr fontId="23"/>
  </si>
  <si>
    <t>原田</t>
    <rPh sb="0" eb="2">
      <t>ハラダ</t>
    </rPh>
    <phoneticPr fontId="23"/>
  </si>
  <si>
    <t>HR</t>
    <phoneticPr fontId="23"/>
  </si>
  <si>
    <t>QA-06</t>
    <phoneticPr fontId="23"/>
  </si>
  <si>
    <t>QA-07</t>
    <phoneticPr fontId="23"/>
  </si>
  <si>
    <t>QA-08</t>
    <phoneticPr fontId="23"/>
  </si>
  <si>
    <t>QA-09</t>
    <phoneticPr fontId="23"/>
  </si>
  <si>
    <t>QA-10</t>
    <phoneticPr fontId="23"/>
  </si>
  <si>
    <t>杜の宮1・2</t>
    <rPh sb="0" eb="1">
      <t>モリ</t>
    </rPh>
    <rPh sb="2" eb="3">
      <t>ミヤ</t>
    </rPh>
    <phoneticPr fontId="20"/>
  </si>
  <si>
    <t>杜の宮3・4</t>
    <rPh sb="0" eb="1">
      <t>モリ</t>
    </rPh>
    <rPh sb="2" eb="3">
      <t>ミヤ</t>
    </rPh>
    <phoneticPr fontId="20"/>
  </si>
  <si>
    <t>KD-08</t>
    <phoneticPr fontId="23"/>
  </si>
  <si>
    <t>OG-03</t>
    <phoneticPr fontId="23"/>
  </si>
  <si>
    <t>西福間3・4</t>
    <rPh sb="0" eb="1">
      <t>ニシ</t>
    </rPh>
    <rPh sb="1" eb="3">
      <t>フクマ</t>
    </rPh>
    <phoneticPr fontId="20"/>
  </si>
  <si>
    <t>西福間5</t>
    <rPh sb="0" eb="1">
      <t>ニシ</t>
    </rPh>
    <rPh sb="1" eb="3">
      <t>フクマ</t>
    </rPh>
    <phoneticPr fontId="20"/>
  </si>
  <si>
    <t>五郎丸1</t>
    <rPh sb="0" eb="3">
      <t>ゴロウマル</t>
    </rPh>
    <phoneticPr fontId="23"/>
  </si>
  <si>
    <t>横手3①　1～20</t>
    <rPh sb="0" eb="2">
      <t>ヨコテ</t>
    </rPh>
    <phoneticPr fontId="1"/>
  </si>
  <si>
    <t>横手3②　21～43</t>
    <rPh sb="0" eb="2">
      <t>ヨコテ</t>
    </rPh>
    <phoneticPr fontId="1"/>
  </si>
  <si>
    <t>花見東5</t>
    <rPh sb="0" eb="3">
      <t>ハナミヒガシ</t>
    </rPh>
    <phoneticPr fontId="20"/>
  </si>
  <si>
    <t>花見東6</t>
    <rPh sb="0" eb="2">
      <t>ハナミ</t>
    </rPh>
    <rPh sb="2" eb="3">
      <t>ヒガシ</t>
    </rPh>
    <phoneticPr fontId="20"/>
  </si>
  <si>
    <t>日蒔野1</t>
    <rPh sb="0" eb="1">
      <t>ヒ</t>
    </rPh>
    <rPh sb="1" eb="2">
      <t>マ</t>
    </rPh>
    <rPh sb="2" eb="3">
      <t>ノ</t>
    </rPh>
    <phoneticPr fontId="20"/>
  </si>
  <si>
    <t>日蒔野2・3</t>
    <rPh sb="0" eb="1">
      <t>ヒ</t>
    </rPh>
    <rPh sb="1" eb="2">
      <t>マ</t>
    </rPh>
    <rPh sb="2" eb="3">
      <t>ノ</t>
    </rPh>
    <phoneticPr fontId="20"/>
  </si>
  <si>
    <t>日蒔野4・5</t>
    <rPh sb="0" eb="1">
      <t>ヒ</t>
    </rPh>
    <rPh sb="1" eb="2">
      <t>マ</t>
    </rPh>
    <rPh sb="2" eb="3">
      <t>ノ</t>
    </rPh>
    <phoneticPr fontId="20"/>
  </si>
  <si>
    <t>日蒔野6</t>
    <rPh sb="0" eb="1">
      <t>ヒ</t>
    </rPh>
    <rPh sb="1" eb="2">
      <t>マ</t>
    </rPh>
    <rPh sb="2" eb="3">
      <t>ノ</t>
    </rPh>
    <phoneticPr fontId="20"/>
  </si>
  <si>
    <t>井尻1①</t>
    <rPh sb="0" eb="2">
      <t>イジリ</t>
    </rPh>
    <phoneticPr fontId="1"/>
  </si>
  <si>
    <t>井尻1②　</t>
    <rPh sb="0" eb="2">
      <t>イジリ</t>
    </rPh>
    <phoneticPr fontId="1"/>
  </si>
  <si>
    <t>井尻1③　</t>
    <rPh sb="0" eb="2">
      <t>イジリ</t>
    </rPh>
    <phoneticPr fontId="1"/>
  </si>
  <si>
    <t>井尻2①</t>
    <rPh sb="0" eb="2">
      <t>イジリ</t>
    </rPh>
    <phoneticPr fontId="1"/>
  </si>
  <si>
    <t>井尻2②</t>
    <rPh sb="0" eb="2">
      <t>イジリ</t>
    </rPh>
    <phoneticPr fontId="1"/>
  </si>
  <si>
    <t>井尻2③</t>
    <rPh sb="0" eb="2">
      <t>イジリ</t>
    </rPh>
    <phoneticPr fontId="1"/>
  </si>
  <si>
    <t>井尻2④</t>
    <rPh sb="0" eb="2">
      <t>イジリ</t>
    </rPh>
    <phoneticPr fontId="1"/>
  </si>
  <si>
    <t>井尻3①　</t>
    <rPh sb="0" eb="2">
      <t>イジリ</t>
    </rPh>
    <phoneticPr fontId="1"/>
  </si>
  <si>
    <t>井尻3②</t>
    <rPh sb="0" eb="2">
      <t>イジリ</t>
    </rPh>
    <phoneticPr fontId="1"/>
  </si>
  <si>
    <t>井尻4①</t>
    <rPh sb="0" eb="2">
      <t>イジリ</t>
    </rPh>
    <phoneticPr fontId="1"/>
  </si>
  <si>
    <t>井尻4②</t>
    <rPh sb="0" eb="2">
      <t>イジリ</t>
    </rPh>
    <phoneticPr fontId="1"/>
  </si>
  <si>
    <t>井尻4③</t>
    <rPh sb="0" eb="2">
      <t>イジリ</t>
    </rPh>
    <phoneticPr fontId="1"/>
  </si>
  <si>
    <t>井尻5①</t>
    <rPh sb="0" eb="2">
      <t>イジリ</t>
    </rPh>
    <phoneticPr fontId="1"/>
  </si>
  <si>
    <t>井尻5②</t>
    <rPh sb="0" eb="2">
      <t>イジリ</t>
    </rPh>
    <phoneticPr fontId="1"/>
  </si>
  <si>
    <t>KH-01</t>
    <phoneticPr fontId="23"/>
  </si>
  <si>
    <t>KH-02</t>
    <phoneticPr fontId="23"/>
  </si>
  <si>
    <t>KH-03</t>
    <phoneticPr fontId="23"/>
  </si>
  <si>
    <t>KH-04</t>
    <phoneticPr fontId="23"/>
  </si>
  <si>
    <t>KH-05</t>
    <phoneticPr fontId="23"/>
  </si>
  <si>
    <t>KH-06</t>
    <phoneticPr fontId="23"/>
  </si>
  <si>
    <t>KH-07</t>
    <phoneticPr fontId="23"/>
  </si>
  <si>
    <t>KH-08</t>
    <phoneticPr fontId="23"/>
  </si>
  <si>
    <t>KI-01</t>
    <phoneticPr fontId="23"/>
  </si>
  <si>
    <t>KI-02</t>
    <phoneticPr fontId="23"/>
  </si>
  <si>
    <t>KI-03</t>
    <phoneticPr fontId="23"/>
  </si>
  <si>
    <t>KI-04</t>
    <phoneticPr fontId="23"/>
  </si>
  <si>
    <t>KI-05</t>
    <phoneticPr fontId="23"/>
  </si>
  <si>
    <t>KI-06</t>
    <phoneticPr fontId="23"/>
  </si>
  <si>
    <t>KJ-01</t>
    <phoneticPr fontId="23"/>
  </si>
  <si>
    <t>KJ-02</t>
    <phoneticPr fontId="23"/>
  </si>
  <si>
    <t>KJ-03</t>
    <phoneticPr fontId="23"/>
  </si>
  <si>
    <t>KJ-04</t>
    <phoneticPr fontId="23"/>
  </si>
  <si>
    <t>KK-01</t>
    <phoneticPr fontId="23"/>
  </si>
  <si>
    <t>KK-02</t>
    <phoneticPr fontId="23"/>
  </si>
  <si>
    <t>KK-03</t>
    <phoneticPr fontId="23"/>
  </si>
  <si>
    <t>KK-04</t>
    <phoneticPr fontId="23"/>
  </si>
  <si>
    <t>KK-05</t>
    <phoneticPr fontId="23"/>
  </si>
  <si>
    <t>KL-01</t>
    <phoneticPr fontId="23"/>
  </si>
  <si>
    <t>KL-02</t>
    <phoneticPr fontId="23"/>
  </si>
  <si>
    <t>KL-03</t>
    <phoneticPr fontId="23"/>
  </si>
  <si>
    <t>KM-01</t>
    <phoneticPr fontId="23"/>
  </si>
  <si>
    <t>KM-02</t>
    <phoneticPr fontId="23"/>
  </si>
  <si>
    <t>KM-03</t>
    <phoneticPr fontId="23"/>
  </si>
  <si>
    <t>KM-04</t>
    <phoneticPr fontId="23"/>
  </si>
  <si>
    <t>KM-05</t>
    <phoneticPr fontId="23"/>
  </si>
  <si>
    <t>KM-06</t>
    <phoneticPr fontId="23"/>
  </si>
  <si>
    <t>KA-01</t>
    <phoneticPr fontId="23"/>
  </si>
  <si>
    <t>RA-01</t>
    <phoneticPr fontId="23"/>
  </si>
  <si>
    <t>PA-07</t>
    <phoneticPr fontId="23"/>
  </si>
  <si>
    <t>花見東1</t>
    <rPh sb="0" eb="3">
      <t>ハナミヒガシ</t>
    </rPh>
    <phoneticPr fontId="20"/>
  </si>
  <si>
    <t>花見東2</t>
    <rPh sb="0" eb="2">
      <t>ハナミ</t>
    </rPh>
    <rPh sb="2" eb="3">
      <t>ヒガシ</t>
    </rPh>
    <phoneticPr fontId="20"/>
  </si>
  <si>
    <t>中央1・2</t>
    <rPh sb="0" eb="2">
      <t>チュウオウ</t>
    </rPh>
    <phoneticPr fontId="20"/>
  </si>
  <si>
    <t>MJ-2</t>
    <phoneticPr fontId="23"/>
  </si>
  <si>
    <t>MJ-3①</t>
    <phoneticPr fontId="23"/>
  </si>
  <si>
    <t>MJ-3②</t>
    <phoneticPr fontId="23"/>
  </si>
  <si>
    <t>横手2①</t>
    <rPh sb="0" eb="2">
      <t>ヨコテ</t>
    </rPh>
    <phoneticPr fontId="1"/>
  </si>
  <si>
    <t>横手2②</t>
    <rPh sb="0" eb="2">
      <t>ヨコテ</t>
    </rPh>
    <phoneticPr fontId="1"/>
  </si>
  <si>
    <t>三代西1・2</t>
    <rPh sb="0" eb="2">
      <t>ミシロ</t>
    </rPh>
    <rPh sb="2" eb="3">
      <t>ニシ</t>
    </rPh>
    <phoneticPr fontId="20"/>
  </si>
  <si>
    <t>※杉塚6・7削除</t>
    <rPh sb="1" eb="2">
      <t>スギ</t>
    </rPh>
    <rPh sb="2" eb="3">
      <t>ツカ</t>
    </rPh>
    <rPh sb="6" eb="8">
      <t>サクジョ</t>
    </rPh>
    <phoneticPr fontId="23"/>
  </si>
  <si>
    <t>（</t>
    <phoneticPr fontId="23"/>
  </si>
  <si>
    <t>MH-5③</t>
    <phoneticPr fontId="23"/>
  </si>
  <si>
    <t>井尻3③</t>
    <rPh sb="0" eb="2">
      <t>イジリ</t>
    </rPh>
    <phoneticPr fontId="1"/>
  </si>
  <si>
    <t>夜臼</t>
    <rPh sb="0" eb="2">
      <t>ユウス</t>
    </rPh>
    <phoneticPr fontId="20"/>
  </si>
  <si>
    <t>ME-1①</t>
    <phoneticPr fontId="23"/>
  </si>
  <si>
    <t>ME-1②</t>
    <phoneticPr fontId="23"/>
  </si>
  <si>
    <t>ME-2①</t>
    <phoneticPr fontId="23"/>
  </si>
  <si>
    <t>ME-2②</t>
    <phoneticPr fontId="23"/>
  </si>
  <si>
    <t>向野1①</t>
    <rPh sb="0" eb="2">
      <t>ムカイノ</t>
    </rPh>
    <phoneticPr fontId="18"/>
  </si>
  <si>
    <t>向野1②</t>
    <rPh sb="0" eb="2">
      <t>ムカイノ</t>
    </rPh>
    <phoneticPr fontId="18"/>
  </si>
  <si>
    <t>向野2①</t>
    <rPh sb="0" eb="2">
      <t>ムカイノ</t>
    </rPh>
    <phoneticPr fontId="18"/>
  </si>
  <si>
    <t>向野2②</t>
    <rPh sb="0" eb="2">
      <t>ムカイノ</t>
    </rPh>
    <phoneticPr fontId="18"/>
  </si>
  <si>
    <t>二日市西</t>
    <rPh sb="0" eb="3">
      <t>フツカイチ</t>
    </rPh>
    <rPh sb="3" eb="4">
      <t>ニシ</t>
    </rPh>
    <phoneticPr fontId="23"/>
  </si>
  <si>
    <t>向野</t>
    <rPh sb="0" eb="2">
      <t>ムカイノ</t>
    </rPh>
    <phoneticPr fontId="23"/>
  </si>
  <si>
    <t>※　向野1・2丁目　復刊</t>
    <rPh sb="2" eb="4">
      <t>ムカイノ</t>
    </rPh>
    <rPh sb="7" eb="9">
      <t>チョウメ</t>
    </rPh>
    <rPh sb="10" eb="12">
      <t>フッカン</t>
    </rPh>
    <phoneticPr fontId="23"/>
  </si>
  <si>
    <t>ME</t>
    <phoneticPr fontId="23"/>
  </si>
  <si>
    <t>※須玖北1～9丁目　　休刊</t>
    <rPh sb="1" eb="3">
      <t>スグ</t>
    </rPh>
    <rPh sb="3" eb="4">
      <t>キタ</t>
    </rPh>
    <rPh sb="7" eb="9">
      <t>チョウメ</t>
    </rPh>
    <rPh sb="11" eb="13">
      <t>キュウカン</t>
    </rPh>
    <phoneticPr fontId="23"/>
  </si>
  <si>
    <t>※杉塚1・2・4丁目　　休刊</t>
    <rPh sb="1" eb="2">
      <t>スギ</t>
    </rPh>
    <rPh sb="2" eb="3">
      <t>ツカ</t>
    </rPh>
    <rPh sb="8" eb="10">
      <t>チョウメ</t>
    </rPh>
    <rPh sb="12" eb="14">
      <t>キュウカン</t>
    </rPh>
    <phoneticPr fontId="23"/>
  </si>
  <si>
    <t>（水）　～</t>
    <rPh sb="1" eb="2">
      <t>スイ</t>
    </rPh>
    <phoneticPr fontId="20"/>
  </si>
  <si>
    <t>（金）</t>
    <rPh sb="1" eb="2">
      <t>キン</t>
    </rPh>
    <phoneticPr fontId="23"/>
  </si>
  <si>
    <t>㈱毎日メディアサービス</t>
    <rPh sb="1" eb="3">
      <t>マイニチ</t>
    </rPh>
    <phoneticPr fontId="23"/>
  </si>
  <si>
    <t>塩浜</t>
    <phoneticPr fontId="23"/>
  </si>
  <si>
    <t>箱崎2</t>
    <phoneticPr fontId="23"/>
  </si>
  <si>
    <t>二日市南・湯町</t>
    <rPh sb="0" eb="3">
      <t>フツカイチ</t>
    </rPh>
    <rPh sb="3" eb="4">
      <t>ミナミ</t>
    </rPh>
    <rPh sb="5" eb="6">
      <t>ユ</t>
    </rPh>
    <rPh sb="6" eb="7">
      <t>マチ</t>
    </rPh>
    <phoneticPr fontId="23"/>
  </si>
  <si>
    <t>宗像市　　　　　（44.657）</t>
    <rPh sb="0" eb="2">
      <t>ムナカタ</t>
    </rPh>
    <rPh sb="2" eb="3">
      <t>シ</t>
    </rPh>
    <phoneticPr fontId="20"/>
  </si>
  <si>
    <t>福津市　　　　　　（29,802）</t>
    <rPh sb="0" eb="1">
      <t>フク</t>
    </rPh>
    <rPh sb="1" eb="3">
      <t>ツシ</t>
    </rPh>
    <phoneticPr fontId="20"/>
  </si>
  <si>
    <t>古賀市　　　　　（25,622）</t>
    <rPh sb="0" eb="3">
      <t>コガシ</t>
    </rPh>
    <phoneticPr fontId="20"/>
  </si>
  <si>
    <t>新宮町　　　　　（13,665）</t>
    <rPh sb="0" eb="3">
      <t>シングウマチ</t>
    </rPh>
    <phoneticPr fontId="20"/>
  </si>
  <si>
    <t>東　区　　　　　（163,691）</t>
    <rPh sb="0" eb="1">
      <t>ヒガシ</t>
    </rPh>
    <rPh sb="2" eb="3">
      <t>ク</t>
    </rPh>
    <phoneticPr fontId="20"/>
  </si>
  <si>
    <t>南区　　　　　（132,888）</t>
    <rPh sb="0" eb="2">
      <t>ミナミク</t>
    </rPh>
    <phoneticPr fontId="23"/>
  </si>
  <si>
    <t>　春日市　 （50,611）　　　　　　</t>
    <rPh sb="1" eb="3">
      <t>カスガ</t>
    </rPh>
    <rPh sb="3" eb="4">
      <t>シ</t>
    </rPh>
    <phoneticPr fontId="20"/>
  </si>
  <si>
    <t>大野城市　　　（45,504）　　　　　</t>
    <rPh sb="0" eb="4">
      <t>オオノジョウシ</t>
    </rPh>
    <phoneticPr fontId="20"/>
  </si>
  <si>
    <t>筑紫野市　　　（46,255）　　　　　　</t>
    <rPh sb="0" eb="3">
      <t>チクシノ</t>
    </rPh>
    <rPh sb="3" eb="4">
      <t>シ</t>
    </rPh>
    <phoneticPr fontId="20"/>
  </si>
  <si>
    <t>那珂川市　　　（21,521）　　　　　　</t>
    <rPh sb="0" eb="3">
      <t>ナカガワ</t>
    </rPh>
    <rPh sb="3" eb="4">
      <t>シ</t>
    </rPh>
    <phoneticPr fontId="20"/>
  </si>
  <si>
    <t>太宰府市　　　（32,834）　　　　　　</t>
    <rPh sb="0" eb="3">
      <t>ダザイフ</t>
    </rPh>
    <rPh sb="3" eb="4">
      <t>シ</t>
    </rPh>
    <phoneticPr fontId="20"/>
  </si>
  <si>
    <t>箱崎2</t>
    <rPh sb="0" eb="2">
      <t>ハコザキ</t>
    </rPh>
    <phoneticPr fontId="23"/>
  </si>
  <si>
    <t>塩浜</t>
    <rPh sb="0" eb="2">
      <t>シオハマ</t>
    </rPh>
    <phoneticPr fontId="20"/>
  </si>
  <si>
    <t>香住ケ丘4①</t>
    <rPh sb="0" eb="4">
      <t>カスミガオカ</t>
    </rPh>
    <phoneticPr fontId="20"/>
  </si>
  <si>
    <t>香住ケ丘4②</t>
    <rPh sb="0" eb="4">
      <t>カスミガオカ</t>
    </rPh>
    <phoneticPr fontId="20"/>
  </si>
  <si>
    <t>福岡市外</t>
    <rPh sb="0" eb="2">
      <t>フクオカ</t>
    </rPh>
    <rPh sb="2" eb="4">
      <t>シガイ</t>
    </rPh>
    <phoneticPr fontId="23"/>
  </si>
  <si>
    <t>福岡市内</t>
    <rPh sb="0" eb="2">
      <t>フクオカ</t>
    </rPh>
    <rPh sb="2" eb="3">
      <t>シ</t>
    </rPh>
    <rPh sb="3" eb="4">
      <t>ナイ</t>
    </rPh>
    <phoneticPr fontId="20"/>
  </si>
  <si>
    <t>総合計　①＋②</t>
    <rPh sb="0" eb="2">
      <t>ソウゴウ</t>
    </rPh>
    <rPh sb="2" eb="3">
      <t>ケイ</t>
    </rPh>
    <phoneticPr fontId="23"/>
  </si>
  <si>
    <t>福岡市</t>
    <rPh sb="0" eb="3">
      <t>フクオカシ</t>
    </rPh>
    <phoneticPr fontId="23"/>
  </si>
  <si>
    <t>宗像市・福津市・古賀市・新宮町</t>
    <rPh sb="0" eb="3">
      <t>ムナカタシ</t>
    </rPh>
    <rPh sb="4" eb="7">
      <t>フクツシ</t>
    </rPh>
    <rPh sb="8" eb="11">
      <t>コガシ</t>
    </rPh>
    <rPh sb="12" eb="15">
      <t>シングウマチ</t>
    </rPh>
    <phoneticPr fontId="23"/>
  </si>
  <si>
    <t>B5/A4=3.80円　B4=4.00円　B3=5.00円　B2=8.80円　B1=11.00円</t>
    <rPh sb="10" eb="11">
      <t>エン</t>
    </rPh>
    <rPh sb="19" eb="20">
      <t>エン</t>
    </rPh>
    <rPh sb="28" eb="29">
      <t>エン</t>
    </rPh>
    <rPh sb="37" eb="38">
      <t>エン</t>
    </rPh>
    <rPh sb="47" eb="48">
      <t>エン</t>
    </rPh>
    <phoneticPr fontId="23"/>
  </si>
  <si>
    <t>B5/A4=4.80円　B4=5.00円　B3=6.00円　B2=8.80円　B1=11.00円</t>
    <rPh sb="10" eb="11">
      <t>エン</t>
    </rPh>
    <rPh sb="19" eb="20">
      <t>エン</t>
    </rPh>
    <rPh sb="28" eb="29">
      <t>エン</t>
    </rPh>
    <rPh sb="37" eb="38">
      <t>エン</t>
    </rPh>
    <rPh sb="47" eb="48">
      <t>エン</t>
    </rPh>
    <phoneticPr fontId="23"/>
  </si>
  <si>
    <t>※料金（消費税別）</t>
    <rPh sb="1" eb="3">
      <t>リョウキン</t>
    </rPh>
    <rPh sb="4" eb="7">
      <t>ショウヒゼイ</t>
    </rPh>
    <rPh sb="7" eb="8">
      <t>ベツ</t>
    </rPh>
    <phoneticPr fontId="23"/>
  </si>
  <si>
    <t>花鶴丘3　古賀</t>
    <rPh sb="0" eb="3">
      <t>カヅルガオカ</t>
    </rPh>
    <rPh sb="5" eb="7">
      <t>コガ</t>
    </rPh>
    <phoneticPr fontId="20"/>
  </si>
  <si>
    <t>舞の里5①</t>
    <rPh sb="0" eb="1">
      <t>マイ</t>
    </rPh>
    <rPh sb="2" eb="3">
      <t>サト</t>
    </rPh>
    <phoneticPr fontId="20"/>
  </si>
  <si>
    <t>舞の里5②</t>
    <rPh sb="0" eb="1">
      <t>マイ</t>
    </rPh>
    <rPh sb="2" eb="3">
      <t>サト</t>
    </rPh>
    <phoneticPr fontId="20"/>
  </si>
  <si>
    <t>FA-1</t>
  </si>
  <si>
    <t>FA-3</t>
  </si>
  <si>
    <t>FA-4</t>
  </si>
  <si>
    <t>FA-5</t>
  </si>
  <si>
    <t>FA-6</t>
  </si>
  <si>
    <t>FA-7</t>
  </si>
  <si>
    <t>FA-8</t>
  </si>
  <si>
    <t>FA-9</t>
  </si>
  <si>
    <t>FA-10</t>
  </si>
  <si>
    <t>FA-11</t>
  </si>
  <si>
    <t>FA-12</t>
  </si>
  <si>
    <t>FB-1</t>
  </si>
  <si>
    <t>FB-2</t>
  </si>
  <si>
    <t>FB-3</t>
  </si>
  <si>
    <t>FB-4</t>
  </si>
  <si>
    <t>FB-5</t>
  </si>
  <si>
    <t>FB-6</t>
  </si>
  <si>
    <t>FB-7</t>
  </si>
  <si>
    <t>FB-8</t>
  </si>
  <si>
    <t>FB-9</t>
  </si>
  <si>
    <t>FB-10</t>
  </si>
  <si>
    <t>FB-11</t>
  </si>
  <si>
    <t>FB-12</t>
  </si>
  <si>
    <t>FB-13</t>
  </si>
  <si>
    <t>FB-14</t>
  </si>
  <si>
    <t>FC-1</t>
  </si>
  <si>
    <t>FC-2</t>
  </si>
  <si>
    <t>FC-3</t>
  </si>
  <si>
    <t>FC-4</t>
  </si>
  <si>
    <t>FC-5</t>
  </si>
  <si>
    <t>FC-6</t>
  </si>
  <si>
    <t>FC-7</t>
  </si>
  <si>
    <t>GA-2</t>
  </si>
  <si>
    <t>GA-3</t>
  </si>
  <si>
    <t>GA-4</t>
  </si>
  <si>
    <t>GA-6</t>
  </si>
  <si>
    <t>GA-7</t>
  </si>
  <si>
    <t>GA-8</t>
  </si>
  <si>
    <t>GA-9</t>
  </si>
  <si>
    <t>GA-10</t>
  </si>
  <si>
    <t>GA-11</t>
  </si>
  <si>
    <t>GB-4</t>
    <phoneticPr fontId="20"/>
  </si>
  <si>
    <t>GB-5</t>
  </si>
  <si>
    <t>GB-10</t>
    <phoneticPr fontId="20"/>
  </si>
  <si>
    <t>GB-11</t>
    <phoneticPr fontId="20"/>
  </si>
  <si>
    <t>GB-12</t>
    <phoneticPr fontId="20"/>
  </si>
  <si>
    <t>GD-2</t>
  </si>
  <si>
    <t>GD-3</t>
  </si>
  <si>
    <t>GD-5</t>
  </si>
  <si>
    <t>GD-6</t>
  </si>
  <si>
    <t>GD-8</t>
  </si>
  <si>
    <t>GE-1</t>
  </si>
  <si>
    <t>GE-2</t>
  </si>
  <si>
    <t>GE-3</t>
  </si>
  <si>
    <t>GE-4</t>
  </si>
  <si>
    <t>GE-5</t>
  </si>
  <si>
    <t>GE-7</t>
  </si>
  <si>
    <t>GE-8</t>
  </si>
  <si>
    <t>GE-9</t>
  </si>
  <si>
    <t>GE-10</t>
  </si>
  <si>
    <t>GE-11</t>
  </si>
  <si>
    <t>SA-1</t>
  </si>
  <si>
    <t>SA-2</t>
  </si>
  <si>
    <t>SA-3</t>
  </si>
  <si>
    <t>SA-4</t>
  </si>
  <si>
    <t>SA-6</t>
  </si>
  <si>
    <t>SA-7</t>
  </si>
  <si>
    <t>SA-8</t>
  </si>
  <si>
    <t>SA-9</t>
  </si>
  <si>
    <t>SB-4</t>
  </si>
  <si>
    <t>SB-5</t>
  </si>
  <si>
    <t>SB-6</t>
  </si>
  <si>
    <t>SB-7</t>
  </si>
  <si>
    <t>SB-8</t>
  </si>
  <si>
    <t>SB-9</t>
  </si>
  <si>
    <t>SB-11</t>
  </si>
  <si>
    <t>SB-12</t>
  </si>
  <si>
    <t>SB-13</t>
  </si>
  <si>
    <t>HB-1</t>
  </si>
  <si>
    <t>HB-2</t>
  </si>
  <si>
    <t>HB-3</t>
  </si>
  <si>
    <t>HB-4</t>
  </si>
  <si>
    <t>HB-5</t>
  </si>
  <si>
    <t>HB-6</t>
  </si>
  <si>
    <t>HB-7</t>
  </si>
  <si>
    <t>HB-8</t>
  </si>
  <si>
    <t>HB-9</t>
  </si>
  <si>
    <t>HB-10</t>
  </si>
  <si>
    <t>HB-11</t>
  </si>
  <si>
    <t>HB-13</t>
  </si>
  <si>
    <t>HB-14</t>
  </si>
  <si>
    <t>HB-15</t>
  </si>
  <si>
    <t>HC-1</t>
  </si>
  <si>
    <t>HC-2</t>
  </si>
  <si>
    <t>HC-3</t>
  </si>
  <si>
    <t>HC-4</t>
  </si>
  <si>
    <t>HC-5</t>
  </si>
  <si>
    <t>HC-6</t>
  </si>
  <si>
    <t>HC-7</t>
  </si>
  <si>
    <t>HE-1</t>
  </si>
  <si>
    <t>HE-2</t>
  </si>
  <si>
    <t>HE-3</t>
  </si>
  <si>
    <t>HE-4</t>
  </si>
  <si>
    <t>HE-5</t>
  </si>
  <si>
    <t>HE-6</t>
  </si>
  <si>
    <t>HE-8</t>
  </si>
  <si>
    <t>HE-9</t>
  </si>
  <si>
    <t>HE-10</t>
  </si>
  <si>
    <t>HE-11</t>
  </si>
  <si>
    <t>HF-1</t>
  </si>
  <si>
    <t>HF-2</t>
  </si>
  <si>
    <t>HF-3</t>
  </si>
  <si>
    <t>HF-4</t>
  </si>
  <si>
    <t>HF-6</t>
  </si>
  <si>
    <t>HF-7</t>
  </si>
  <si>
    <t>HF-8</t>
  </si>
  <si>
    <t>HF-10</t>
  </si>
  <si>
    <t>HF-11</t>
  </si>
  <si>
    <t>HF-12</t>
  </si>
  <si>
    <t>HF-13</t>
  </si>
  <si>
    <t>HF-14</t>
  </si>
  <si>
    <t>HG-1</t>
    <phoneticPr fontId="20"/>
  </si>
  <si>
    <t>HG-4</t>
    <phoneticPr fontId="20"/>
  </si>
  <si>
    <t>HG-6</t>
    <phoneticPr fontId="20"/>
  </si>
  <si>
    <t>HG-7</t>
    <phoneticPr fontId="20"/>
  </si>
  <si>
    <t>HG-8</t>
    <phoneticPr fontId="20"/>
  </si>
  <si>
    <t>HI-1</t>
    <phoneticPr fontId="20"/>
  </si>
  <si>
    <t>HI-3</t>
    <phoneticPr fontId="20"/>
  </si>
  <si>
    <t>HI-4</t>
    <phoneticPr fontId="20"/>
  </si>
  <si>
    <t>HI-7</t>
    <phoneticPr fontId="20"/>
  </si>
  <si>
    <t>HI-10</t>
    <phoneticPr fontId="20"/>
  </si>
  <si>
    <t>HI-11</t>
    <phoneticPr fontId="20"/>
  </si>
  <si>
    <t>HI-12</t>
    <phoneticPr fontId="20"/>
  </si>
  <si>
    <t>HI-13</t>
    <phoneticPr fontId="20"/>
  </si>
  <si>
    <t>HJ-1</t>
    <phoneticPr fontId="20"/>
  </si>
  <si>
    <t>HJ-2</t>
    <phoneticPr fontId="20"/>
  </si>
  <si>
    <t>HJ-12</t>
    <phoneticPr fontId="20"/>
  </si>
  <si>
    <t>HJ-13</t>
    <phoneticPr fontId="20"/>
  </si>
  <si>
    <t>HJ-14</t>
    <phoneticPr fontId="20"/>
  </si>
  <si>
    <t>HK-1</t>
    <phoneticPr fontId="23"/>
  </si>
  <si>
    <t>HK-2</t>
    <phoneticPr fontId="23"/>
  </si>
  <si>
    <t>HK-6</t>
    <phoneticPr fontId="23"/>
  </si>
  <si>
    <t>HK-8</t>
    <phoneticPr fontId="23"/>
  </si>
  <si>
    <t>HK-10</t>
    <phoneticPr fontId="23"/>
  </si>
  <si>
    <t>HK-11</t>
    <phoneticPr fontId="23"/>
  </si>
  <si>
    <t>HK-12</t>
    <phoneticPr fontId="23"/>
  </si>
  <si>
    <t>HL-1</t>
    <phoneticPr fontId="23"/>
  </si>
  <si>
    <t>HL-2</t>
    <phoneticPr fontId="23"/>
  </si>
  <si>
    <t>HL-4</t>
    <phoneticPr fontId="23"/>
  </si>
  <si>
    <t>HL-5</t>
    <phoneticPr fontId="23"/>
  </si>
  <si>
    <t>HL-7</t>
    <phoneticPr fontId="23"/>
  </si>
  <si>
    <t>HL-8</t>
    <phoneticPr fontId="23"/>
  </si>
  <si>
    <t>HL-9</t>
    <phoneticPr fontId="23"/>
  </si>
  <si>
    <t>HL-10</t>
    <phoneticPr fontId="23"/>
  </si>
  <si>
    <t>HM-2</t>
    <phoneticPr fontId="23"/>
  </si>
  <si>
    <t>HM-10</t>
    <phoneticPr fontId="23"/>
  </si>
  <si>
    <t>HN-6</t>
    <phoneticPr fontId="23"/>
  </si>
  <si>
    <t>HN-13</t>
    <phoneticPr fontId="23"/>
  </si>
  <si>
    <t>HO-6</t>
    <phoneticPr fontId="23"/>
  </si>
  <si>
    <t>HO-7</t>
    <phoneticPr fontId="23"/>
  </si>
  <si>
    <t>HP-2</t>
    <phoneticPr fontId="23"/>
  </si>
  <si>
    <t>HP-3</t>
    <phoneticPr fontId="23"/>
  </si>
  <si>
    <t>HP-4</t>
    <phoneticPr fontId="23"/>
  </si>
  <si>
    <t>HP-5</t>
    <phoneticPr fontId="23"/>
  </si>
  <si>
    <t>HP-6</t>
    <phoneticPr fontId="23"/>
  </si>
  <si>
    <t>HP-7</t>
    <phoneticPr fontId="23"/>
  </si>
  <si>
    <t>HP-8</t>
    <phoneticPr fontId="23"/>
  </si>
  <si>
    <t>HP-9</t>
    <phoneticPr fontId="23"/>
  </si>
  <si>
    <t>HQ-3</t>
    <phoneticPr fontId="23"/>
  </si>
  <si>
    <t>HQ-7</t>
    <phoneticPr fontId="23"/>
  </si>
  <si>
    <t>HQ-8</t>
    <phoneticPr fontId="23"/>
  </si>
  <si>
    <t>HQ-9</t>
    <phoneticPr fontId="23"/>
  </si>
  <si>
    <t>HQ-10</t>
    <phoneticPr fontId="23"/>
  </si>
  <si>
    <t>HQ-11</t>
    <phoneticPr fontId="23"/>
  </si>
  <si>
    <t>HQ-12</t>
    <phoneticPr fontId="23"/>
  </si>
  <si>
    <t>HQ-13</t>
    <phoneticPr fontId="23"/>
  </si>
  <si>
    <t>HR-12</t>
    <phoneticPr fontId="23"/>
  </si>
  <si>
    <t>HR-13</t>
    <phoneticPr fontId="23"/>
  </si>
  <si>
    <t>HT-2</t>
    <phoneticPr fontId="23"/>
  </si>
  <si>
    <t>HT-3</t>
    <phoneticPr fontId="23"/>
  </si>
  <si>
    <t>HT-4</t>
    <phoneticPr fontId="23"/>
  </si>
  <si>
    <t>HT-5</t>
    <phoneticPr fontId="23"/>
  </si>
  <si>
    <t>HT-6</t>
    <phoneticPr fontId="23"/>
  </si>
  <si>
    <t>HT-7</t>
    <phoneticPr fontId="23"/>
  </si>
  <si>
    <t>HT-8</t>
    <phoneticPr fontId="23"/>
  </si>
  <si>
    <t>HT-9</t>
    <phoneticPr fontId="23"/>
  </si>
  <si>
    <t>HT-10</t>
    <phoneticPr fontId="23"/>
  </si>
  <si>
    <t>HU-1</t>
    <phoneticPr fontId="23"/>
  </si>
  <si>
    <t>HU-6</t>
    <phoneticPr fontId="23"/>
  </si>
  <si>
    <t>HU-7</t>
    <phoneticPr fontId="23"/>
  </si>
  <si>
    <t>2025/8</t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</si>
</sst>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6" formatCode="&quot;¥&quot;#,##0;[Red]&quot;¥&quot;\-#,##0"/>
    <numFmt numFmtId="176" formatCode="#,##0_ "/>
    <numFmt numFmtId="177" formatCode="###,###&quot;枚&quot;"/>
    <numFmt numFmtId="178" formatCode="[$-411]ggge&quot;年&quot;m&quot;月&quot;d&quot;日&quot;;@"/>
    <numFmt numFmtId="179" formatCode="#,##0_);[Red]\(#,##0\)"/>
    <numFmt numFmtId="180" formatCode="#,##0_ ;[Red]\-#,##0\ "/>
    <numFmt numFmtId="181" formatCode="m&quot;月&quot;d&quot;日&quot;;@"/>
    <numFmt numFmtId="182" formatCode="0.0%"/>
    <numFmt numFmtId="183" formatCode="m/d;@"/>
    <numFmt numFmtId="184" formatCode="#,##0_);\(#,##0\)"/>
    <numFmt numFmtId="185" formatCode="yyyy&quot;年&quot;m&quot;月&quot;d&quot;日&quot;;@"/>
    <numFmt numFmtId="186" formatCode="0_ "/>
  </numFmts>
  <fonts count="59">
    <font>
      <sz val="11"/>
      <name val="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明朝"/>
      <family val="1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color indexed="9"/>
      <name val="MS UI Gothic"/>
      <family val="3"/>
      <charset val="128"/>
    </font>
    <font>
      <sz val="6"/>
      <name val="明朝"/>
      <family val="1"/>
      <charset val="128"/>
    </font>
    <font>
      <b/>
      <sz val="12"/>
      <name val="MS UI Gothic"/>
      <family val="3"/>
      <charset val="128"/>
    </font>
    <font>
      <b/>
      <sz val="10"/>
      <name val="MS UI Gothic"/>
      <family val="3"/>
      <charset val="128"/>
    </font>
    <font>
      <b/>
      <sz val="9"/>
      <name val="MS UI Gothic"/>
      <family val="3"/>
      <charset val="128"/>
    </font>
    <font>
      <sz val="9"/>
      <name val="MS UI Gothic"/>
      <family val="3"/>
      <charset val="128"/>
    </font>
    <font>
      <sz val="10"/>
      <name val="MS UI Gothic"/>
      <family val="3"/>
      <charset val="128"/>
    </font>
    <font>
      <sz val="9"/>
      <color indexed="9"/>
      <name val="MS UI Gothic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9"/>
      <color indexed="9"/>
      <name val="Meiryo UI"/>
      <family val="3"/>
      <charset val="128"/>
    </font>
    <font>
      <b/>
      <sz val="12"/>
      <name val="Meiryo UI"/>
      <family val="3"/>
      <charset val="128"/>
    </font>
    <font>
      <b/>
      <sz val="10"/>
      <name val="Meiryo UI"/>
      <family val="3"/>
      <charset val="128"/>
    </font>
    <font>
      <b/>
      <sz val="9"/>
      <name val="Meiryo UI"/>
      <family val="3"/>
      <charset val="128"/>
    </font>
    <font>
      <sz val="10"/>
      <name val="Meiryo UI"/>
      <family val="3"/>
      <charset val="128"/>
    </font>
    <font>
      <sz val="9"/>
      <name val="Meiryo UI"/>
      <family val="3"/>
      <charset val="128"/>
    </font>
    <font>
      <sz val="9"/>
      <color indexed="10"/>
      <name val="Meiryo UI"/>
      <family val="3"/>
      <charset val="128"/>
    </font>
    <font>
      <sz val="11"/>
      <name val="Meiryo UI"/>
      <family val="3"/>
      <charset val="128"/>
    </font>
    <font>
      <sz val="8"/>
      <name val="Meiryo UI"/>
      <family val="3"/>
      <charset val="128"/>
    </font>
    <font>
      <sz val="9"/>
      <color rgb="FFFF0000"/>
      <name val="Meiryo UI"/>
      <family val="3"/>
      <charset val="128"/>
    </font>
    <font>
      <b/>
      <sz val="10"/>
      <color indexed="9"/>
      <name val="Meiryo UI"/>
      <family val="3"/>
      <charset val="128"/>
    </font>
    <font>
      <sz val="11"/>
      <color indexed="10"/>
      <name val="Meiryo UI"/>
      <family val="3"/>
      <charset val="128"/>
    </font>
    <font>
      <sz val="12"/>
      <name val="Meiryo UI"/>
      <family val="3"/>
      <charset val="128"/>
    </font>
    <font>
      <b/>
      <sz val="16"/>
      <name val="Meiryo UI"/>
      <family val="3"/>
      <charset val="128"/>
    </font>
    <font>
      <sz val="16"/>
      <name val="Meiryo UI"/>
      <family val="3"/>
      <charset val="128"/>
    </font>
    <font>
      <b/>
      <sz val="14"/>
      <name val="Meiryo UI"/>
      <family val="3"/>
      <charset val="128"/>
    </font>
    <font>
      <sz val="14"/>
      <name val="Meiryo UI"/>
      <family val="3"/>
      <charset val="128"/>
    </font>
    <font>
      <sz val="11"/>
      <color rgb="FFFF0000"/>
      <name val="Meiryo UI"/>
      <family val="3"/>
      <charset val="128"/>
    </font>
    <font>
      <sz val="9"/>
      <color indexed="9"/>
      <name val="Meiryo UI"/>
      <family val="3"/>
      <charset val="128"/>
    </font>
    <font>
      <sz val="9"/>
      <color indexed="8"/>
      <name val="Meiryo UI"/>
      <family val="3"/>
      <charset val="128"/>
    </font>
    <font>
      <b/>
      <sz val="8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b/>
      <sz val="10"/>
      <color rgb="FFFF0000"/>
      <name val="Meiryo UI"/>
      <family val="3"/>
      <charset val="128"/>
    </font>
    <font>
      <sz val="9"/>
      <color theme="1"/>
      <name val="Meiryo UI"/>
      <family val="3"/>
      <charset val="128"/>
    </font>
    <font>
      <sz val="9"/>
      <color theme="0"/>
      <name val="Meiryo UI"/>
      <family val="3"/>
      <charset val="128"/>
    </font>
    <font>
      <b/>
      <sz val="9"/>
      <color theme="0"/>
      <name val="Meiryo UI"/>
      <family val="3"/>
      <charset val="128"/>
    </font>
    <font>
      <sz val="10"/>
      <color indexed="10"/>
      <name val="Meiryo UI"/>
      <family val="3"/>
      <charset val="128"/>
    </font>
    <font>
      <sz val="11"/>
      <color rgb="FF0000FF"/>
      <name val="Meiryo UI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/>
        <bgColor auto="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</fills>
  <borders count="1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9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9"/>
      </left>
      <right style="hair">
        <color indexed="9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1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38" fontId="1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6" fontId="11" fillId="0" borderId="0" applyFon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1" fillId="0" borderId="0">
      <alignment vertical="center"/>
    </xf>
    <xf numFmtId="0" fontId="30" fillId="0" borderId="0">
      <alignment vertical="center"/>
    </xf>
    <xf numFmtId="0" fontId="11" fillId="0" borderId="0">
      <alignment vertical="center"/>
    </xf>
    <xf numFmtId="0" fontId="19" fillId="4" borderId="0" applyNumberFormat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0" fontId="6" fillId="0" borderId="0"/>
  </cellStyleXfs>
  <cellXfs count="1090">
    <xf numFmtId="0" fontId="0" fillId="0" borderId="0" xfId="0"/>
    <xf numFmtId="0" fontId="26" fillId="0" borderId="0" xfId="49" applyFont="1">
      <alignment vertical="center"/>
    </xf>
    <xf numFmtId="38" fontId="26" fillId="0" borderId="10" xfId="34" applyFont="1" applyBorder="1" applyAlignment="1">
      <alignment horizontal="right" vertical="center"/>
    </xf>
    <xf numFmtId="0" fontId="26" fillId="0" borderId="10" xfId="49" applyFont="1" applyBorder="1" applyAlignment="1">
      <alignment horizontal="left" vertical="center"/>
    </xf>
    <xf numFmtId="178" fontId="26" fillId="0" borderId="10" xfId="0" applyNumberFormat="1" applyFont="1" applyBorder="1" applyAlignment="1">
      <alignment horizontal="center" vertical="center" shrinkToFit="1"/>
    </xf>
    <xf numFmtId="0" fontId="27" fillId="0" borderId="10" xfId="49" applyFont="1" applyBorder="1" applyAlignment="1">
      <alignment horizontal="center" vertical="center"/>
    </xf>
    <xf numFmtId="0" fontId="27" fillId="0" borderId="10" xfId="49" applyFont="1" applyBorder="1">
      <alignment vertical="center"/>
    </xf>
    <xf numFmtId="0" fontId="27" fillId="0" borderId="0" xfId="49" applyFont="1">
      <alignment vertical="center"/>
    </xf>
    <xf numFmtId="0" fontId="28" fillId="0" borderId="11" xfId="49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7" fillId="0" borderId="0" xfId="49" applyFont="1" applyAlignment="1">
      <alignment horizontal="center" vertical="center"/>
    </xf>
    <xf numFmtId="0" fontId="28" fillId="0" borderId="0" xfId="49" applyFont="1" applyAlignment="1">
      <alignment horizontal="center" vertical="center"/>
    </xf>
    <xf numFmtId="0" fontId="27" fillId="0" borderId="0" xfId="49" applyFont="1" applyAlignment="1">
      <alignment horizontal="right" vertical="center"/>
    </xf>
    <xf numFmtId="0" fontId="27" fillId="24" borderId="12" xfId="49" applyFont="1" applyFill="1" applyBorder="1" applyAlignment="1">
      <alignment horizontal="center" vertical="center"/>
    </xf>
    <xf numFmtId="0" fontId="27" fillId="25" borderId="16" xfId="49" applyFont="1" applyFill="1" applyBorder="1" applyAlignment="1">
      <alignment horizontal="left" vertical="center"/>
    </xf>
    <xf numFmtId="0" fontId="27" fillId="0" borderId="16" xfId="49" applyFont="1" applyBorder="1">
      <alignment vertical="center"/>
    </xf>
    <xf numFmtId="0" fontId="27" fillId="0" borderId="17" xfId="49" applyFont="1" applyBorder="1">
      <alignment vertical="center"/>
    </xf>
    <xf numFmtId="176" fontId="27" fillId="0" borderId="0" xfId="49" applyNumberFormat="1" applyFont="1">
      <alignment vertical="center"/>
    </xf>
    <xf numFmtId="0" fontId="26" fillId="0" borderId="0" xfId="49" applyFont="1" applyAlignment="1">
      <alignment vertical="center" textRotation="255"/>
    </xf>
    <xf numFmtId="176" fontId="27" fillId="0" borderId="16" xfId="49" applyNumberFormat="1" applyFont="1" applyBorder="1">
      <alignment vertical="center"/>
    </xf>
    <xf numFmtId="0" fontId="22" fillId="0" borderId="0" xfId="49" applyFont="1" applyAlignment="1">
      <alignment horizontal="center" vertical="center"/>
    </xf>
    <xf numFmtId="38" fontId="27" fillId="0" borderId="16" xfId="49" applyNumberFormat="1" applyFont="1" applyBorder="1" applyAlignment="1">
      <alignment horizontal="right" vertical="center"/>
    </xf>
    <xf numFmtId="38" fontId="27" fillId="0" borderId="17" xfId="49" applyNumberFormat="1" applyFont="1" applyBorder="1" applyAlignment="1">
      <alignment horizontal="right" vertical="center"/>
    </xf>
    <xf numFmtId="0" fontId="26" fillId="0" borderId="25" xfId="49" applyFont="1" applyBorder="1" applyAlignment="1">
      <alignment vertical="center" textRotation="255"/>
    </xf>
    <xf numFmtId="0" fontId="22" fillId="0" borderId="0" xfId="0" applyFont="1" applyAlignment="1">
      <alignment horizontal="center" vertical="center"/>
    </xf>
    <xf numFmtId="176" fontId="27" fillId="0" borderId="21" xfId="49" applyNumberFormat="1" applyFont="1" applyBorder="1">
      <alignment vertical="center"/>
    </xf>
    <xf numFmtId="176" fontId="27" fillId="0" borderId="26" xfId="49" applyNumberFormat="1" applyFont="1" applyBorder="1">
      <alignment vertical="center"/>
    </xf>
    <xf numFmtId="176" fontId="27" fillId="0" borderId="23" xfId="49" applyNumberFormat="1" applyFont="1" applyBorder="1">
      <alignment vertical="center"/>
    </xf>
    <xf numFmtId="0" fontId="29" fillId="27" borderId="110" xfId="49" applyFont="1" applyFill="1" applyBorder="1" applyAlignment="1">
      <alignment horizontal="center" vertical="center"/>
    </xf>
    <xf numFmtId="176" fontId="27" fillId="0" borderId="84" xfId="49" applyNumberFormat="1" applyFont="1" applyBorder="1">
      <alignment vertical="center"/>
    </xf>
    <xf numFmtId="0" fontId="29" fillId="24" borderId="115" xfId="49" applyFont="1" applyFill="1" applyBorder="1" applyAlignment="1">
      <alignment horizontal="center" vertical="center"/>
    </xf>
    <xf numFmtId="0" fontId="29" fillId="27" borderId="115" xfId="49" applyFont="1" applyFill="1" applyBorder="1" applyAlignment="1">
      <alignment horizontal="center" vertical="center"/>
    </xf>
    <xf numFmtId="176" fontId="27" fillId="0" borderId="12" xfId="49" applyNumberFormat="1" applyFont="1" applyBorder="1">
      <alignment vertical="center"/>
    </xf>
    <xf numFmtId="176" fontId="27" fillId="0" borderId="66" xfId="49" applyNumberFormat="1" applyFont="1" applyBorder="1">
      <alignment vertical="center"/>
    </xf>
    <xf numFmtId="0" fontId="28" fillId="0" borderId="12" xfId="49" applyFont="1" applyBorder="1" applyAlignment="1">
      <alignment horizontal="center" vertical="center"/>
    </xf>
    <xf numFmtId="176" fontId="27" fillId="30" borderId="21" xfId="49" applyNumberFormat="1" applyFont="1" applyFill="1" applyBorder="1">
      <alignment vertical="center"/>
    </xf>
    <xf numFmtId="176" fontId="27" fillId="30" borderId="84" xfId="49" applyNumberFormat="1" applyFont="1" applyFill="1" applyBorder="1">
      <alignment vertical="center"/>
    </xf>
    <xf numFmtId="176" fontId="27" fillId="31" borderId="21" xfId="49" applyNumberFormat="1" applyFont="1" applyFill="1" applyBorder="1">
      <alignment vertical="center"/>
    </xf>
    <xf numFmtId="176" fontId="27" fillId="31" borderId="26" xfId="49" applyNumberFormat="1" applyFont="1" applyFill="1" applyBorder="1">
      <alignment vertical="center"/>
    </xf>
    <xf numFmtId="176" fontId="27" fillId="30" borderId="26" xfId="49" applyNumberFormat="1" applyFont="1" applyFill="1" applyBorder="1">
      <alignment vertical="center"/>
    </xf>
    <xf numFmtId="0" fontId="34" fillId="0" borderId="0" xfId="49" applyFont="1">
      <alignment vertical="center"/>
    </xf>
    <xf numFmtId="38" fontId="34" fillId="0" borderId="10" xfId="34" applyFont="1" applyBorder="1" applyAlignment="1">
      <alignment horizontal="left" vertical="center"/>
    </xf>
    <xf numFmtId="38" fontId="34" fillId="0" borderId="10" xfId="34" applyFont="1" applyBorder="1" applyAlignment="1">
      <alignment horizontal="right" vertical="center"/>
    </xf>
    <xf numFmtId="0" fontId="34" fillId="0" borderId="10" xfId="49" applyFont="1" applyBorder="1" applyAlignment="1">
      <alignment horizontal="left" vertical="center"/>
    </xf>
    <xf numFmtId="178" fontId="34" fillId="0" borderId="10" xfId="0" applyNumberFormat="1" applyFont="1" applyBorder="1" applyAlignment="1">
      <alignment horizontal="center" vertical="center" shrinkToFit="1"/>
    </xf>
    <xf numFmtId="0" fontId="36" fillId="0" borderId="10" xfId="49" applyFont="1" applyBorder="1" applyAlignment="1">
      <alignment horizontal="center" vertical="center"/>
    </xf>
    <xf numFmtId="0" fontId="34" fillId="0" borderId="10" xfId="49" applyFont="1" applyBorder="1">
      <alignment vertical="center"/>
    </xf>
    <xf numFmtId="0" fontId="36" fillId="0" borderId="0" xfId="49" applyFont="1">
      <alignment vertical="center"/>
    </xf>
    <xf numFmtId="0" fontId="35" fillId="0" borderId="11" xfId="49" applyFont="1" applyBorder="1" applyAlignment="1">
      <alignment horizontal="center" vertical="center"/>
    </xf>
    <xf numFmtId="0" fontId="36" fillId="0" borderId="0" xfId="49" applyFont="1" applyAlignment="1">
      <alignment horizontal="left" vertical="center"/>
    </xf>
    <xf numFmtId="0" fontId="36" fillId="0" borderId="0" xfId="49" applyFont="1" applyAlignment="1">
      <alignment horizontal="center" vertical="center"/>
    </xf>
    <xf numFmtId="0" fontId="38" fillId="0" borderId="0" xfId="0" applyFont="1"/>
    <xf numFmtId="0" fontId="38" fillId="0" borderId="0" xfId="49" applyFont="1">
      <alignment vertical="center"/>
    </xf>
    <xf numFmtId="0" fontId="36" fillId="0" borderId="15" xfId="49" applyFont="1" applyBorder="1" applyAlignment="1">
      <alignment horizontal="center" vertical="center"/>
    </xf>
    <xf numFmtId="0" fontId="36" fillId="0" borderId="14" xfId="49" applyFont="1" applyBorder="1" applyAlignment="1">
      <alignment horizontal="center" vertical="center"/>
    </xf>
    <xf numFmtId="0" fontId="36" fillId="0" borderId="22" xfId="49" applyFont="1" applyBorder="1" applyAlignment="1">
      <alignment horizontal="center" vertical="center"/>
    </xf>
    <xf numFmtId="0" fontId="36" fillId="0" borderId="37" xfId="49" applyFont="1" applyBorder="1" applyAlignment="1">
      <alignment horizontal="center" vertical="center"/>
    </xf>
    <xf numFmtId="0" fontId="36" fillId="0" borderId="38" xfId="49" applyFont="1" applyBorder="1" applyAlignment="1">
      <alignment horizontal="center" vertical="center"/>
    </xf>
    <xf numFmtId="0" fontId="36" fillId="0" borderId="20" xfId="49" applyFont="1" applyBorder="1" applyAlignment="1">
      <alignment horizontal="center" vertical="center"/>
    </xf>
    <xf numFmtId="0" fontId="36" fillId="0" borderId="19" xfId="49" applyFont="1" applyBorder="1" applyAlignment="1">
      <alignment horizontal="center" vertical="center"/>
    </xf>
    <xf numFmtId="0" fontId="36" fillId="0" borderId="24" xfId="49" applyFont="1" applyBorder="1" applyAlignment="1">
      <alignment horizontal="center" vertical="center"/>
    </xf>
    <xf numFmtId="0" fontId="34" fillId="0" borderId="39" xfId="49" applyFont="1" applyBorder="1" applyAlignment="1">
      <alignment horizontal="center" vertical="center"/>
    </xf>
    <xf numFmtId="0" fontId="34" fillId="0" borderId="10" xfId="49" applyFont="1" applyBorder="1" applyAlignment="1">
      <alignment horizontal="center" vertical="center"/>
    </xf>
    <xf numFmtId="0" fontId="34" fillId="0" borderId="11" xfId="49" applyFont="1" applyBorder="1" applyAlignment="1">
      <alignment horizontal="center" vertical="center"/>
    </xf>
    <xf numFmtId="0" fontId="38" fillId="0" borderId="0" xfId="49" applyFont="1" applyProtection="1">
      <alignment vertical="center"/>
      <protection locked="0"/>
    </xf>
    <xf numFmtId="0" fontId="36" fillId="0" borderId="0" xfId="49" applyFont="1" applyAlignment="1" applyProtection="1">
      <alignment horizontal="left" vertical="center"/>
      <protection locked="0"/>
    </xf>
    <xf numFmtId="0" fontId="35" fillId="0" borderId="0" xfId="49" applyFont="1">
      <alignment vertical="center"/>
    </xf>
    <xf numFmtId="0" fontId="35" fillId="0" borderId="0" xfId="49" applyFont="1" applyAlignment="1">
      <alignment horizontal="center" vertical="center"/>
    </xf>
    <xf numFmtId="0" fontId="38" fillId="0" borderId="0" xfId="47" applyFont="1">
      <alignment vertical="center"/>
    </xf>
    <xf numFmtId="0" fontId="44" fillId="0" borderId="0" xfId="47" applyFont="1" applyAlignment="1">
      <alignment horizontal="center" vertical="center"/>
    </xf>
    <xf numFmtId="0" fontId="38" fillId="0" borderId="0" xfId="47" applyFont="1" applyAlignment="1" applyProtection="1">
      <alignment horizontal="center" vertical="center" shrinkToFit="1"/>
      <protection locked="0"/>
    </xf>
    <xf numFmtId="0" fontId="44" fillId="0" borderId="0" xfId="47" applyFont="1" applyAlignment="1" applyProtection="1">
      <alignment horizontal="center" vertical="center"/>
      <protection locked="0"/>
    </xf>
    <xf numFmtId="0" fontId="45" fillId="0" borderId="0" xfId="47" applyFont="1" applyAlignment="1" applyProtection="1">
      <alignment horizontal="center" vertical="center"/>
      <protection locked="0"/>
    </xf>
    <xf numFmtId="0" fontId="44" fillId="0" borderId="0" xfId="47" applyFont="1" applyProtection="1">
      <alignment vertical="center"/>
      <protection locked="0"/>
    </xf>
    <xf numFmtId="0" fontId="38" fillId="0" borderId="0" xfId="47" applyFont="1" applyProtection="1">
      <alignment vertical="center"/>
      <protection locked="0"/>
    </xf>
    <xf numFmtId="0" fontId="44" fillId="0" borderId="0" xfId="47" applyFont="1" applyAlignment="1" applyProtection="1">
      <alignment horizontal="center" vertical="center" shrinkToFit="1"/>
      <protection locked="0"/>
    </xf>
    <xf numFmtId="0" fontId="32" fillId="0" borderId="40" xfId="47" applyFont="1" applyBorder="1" applyAlignment="1">
      <alignment vertical="center" shrinkToFit="1"/>
    </xf>
    <xf numFmtId="0" fontId="43" fillId="0" borderId="40" xfId="47" applyFont="1" applyBorder="1" applyAlignment="1">
      <alignment horizontal="center" vertical="center"/>
    </xf>
    <xf numFmtId="0" fontId="43" fillId="0" borderId="40" xfId="0" applyFont="1" applyBorder="1" applyAlignment="1">
      <alignment horizontal="center" vertical="center"/>
    </xf>
    <xf numFmtId="0" fontId="43" fillId="0" borderId="41" xfId="0" applyFont="1" applyBorder="1" applyAlignment="1">
      <alignment horizontal="center" vertical="center"/>
    </xf>
    <xf numFmtId="0" fontId="43" fillId="0" borderId="36" xfId="47" applyFont="1" applyBorder="1" applyAlignment="1">
      <alignment horizontal="center" vertical="center"/>
    </xf>
    <xf numFmtId="0" fontId="43" fillId="0" borderId="36" xfId="0" applyFont="1" applyBorder="1" applyAlignment="1">
      <alignment horizontal="center" vertical="center"/>
    </xf>
    <xf numFmtId="0" fontId="43" fillId="0" borderId="43" xfId="0" applyFont="1" applyBorder="1" applyAlignment="1">
      <alignment horizontal="center" vertical="center"/>
    </xf>
    <xf numFmtId="0" fontId="43" fillId="0" borderId="42" xfId="47" applyFont="1" applyBorder="1" applyAlignment="1">
      <alignment horizontal="center" vertical="center"/>
    </xf>
    <xf numFmtId="0" fontId="35" fillId="0" borderId="12" xfId="49" applyFont="1" applyBorder="1" applyAlignment="1">
      <alignment horizontal="center" vertical="center"/>
    </xf>
    <xf numFmtId="0" fontId="36" fillId="0" borderId="0" xfId="49" applyFont="1" applyAlignment="1">
      <alignment horizontal="right" vertical="center"/>
    </xf>
    <xf numFmtId="0" fontId="36" fillId="24" borderId="12" xfId="49" applyFont="1" applyFill="1" applyBorder="1" applyAlignment="1">
      <alignment horizontal="center" vertical="center"/>
    </xf>
    <xf numFmtId="0" fontId="49" fillId="24" borderId="110" xfId="49" applyFont="1" applyFill="1" applyBorder="1" applyAlignment="1">
      <alignment horizontal="center" vertical="center"/>
    </xf>
    <xf numFmtId="0" fontId="49" fillId="27" borderId="110" xfId="49" applyFont="1" applyFill="1" applyBorder="1" applyAlignment="1">
      <alignment horizontal="center" vertical="center"/>
    </xf>
    <xf numFmtId="0" fontId="49" fillId="24" borderId="12" xfId="49" applyFont="1" applyFill="1" applyBorder="1" applyAlignment="1">
      <alignment horizontal="center" vertical="center"/>
    </xf>
    <xf numFmtId="176" fontId="36" fillId="0" borderId="26" xfId="49" applyNumberFormat="1" applyFont="1" applyBorder="1">
      <alignment vertical="center"/>
    </xf>
    <xf numFmtId="176" fontId="36" fillId="0" borderId="26" xfId="49" applyNumberFormat="1" applyFont="1" applyBorder="1" applyProtection="1">
      <alignment vertical="center"/>
      <protection locked="0"/>
    </xf>
    <xf numFmtId="176" fontId="36" fillId="0" borderId="21" xfId="49" applyNumberFormat="1" applyFont="1" applyBorder="1">
      <alignment vertical="center"/>
    </xf>
    <xf numFmtId="176" fontId="36" fillId="0" borderId="21" xfId="49" applyNumberFormat="1" applyFont="1" applyBorder="1" applyProtection="1">
      <alignment vertical="center"/>
      <protection locked="0"/>
    </xf>
    <xf numFmtId="176" fontId="36" fillId="0" borderId="23" xfId="49" applyNumberFormat="1" applyFont="1" applyBorder="1">
      <alignment vertical="center"/>
    </xf>
    <xf numFmtId="176" fontId="36" fillId="0" borderId="23" xfId="49" applyNumberFormat="1" applyFont="1" applyBorder="1" applyProtection="1">
      <alignment vertical="center"/>
      <protection locked="0"/>
    </xf>
    <xf numFmtId="176" fontId="36" fillId="0" borderId="84" xfId="49" applyNumberFormat="1" applyFont="1" applyBorder="1">
      <alignment vertical="center"/>
    </xf>
    <xf numFmtId="179" fontId="36" fillId="0" borderId="84" xfId="49" applyNumberFormat="1" applyFont="1" applyBorder="1" applyProtection="1">
      <alignment vertical="center"/>
      <protection locked="0"/>
    </xf>
    <xf numFmtId="176" fontId="36" fillId="0" borderId="84" xfId="49" applyNumberFormat="1" applyFont="1" applyBorder="1" applyProtection="1">
      <alignment vertical="center"/>
      <protection locked="0"/>
    </xf>
    <xf numFmtId="0" fontId="36" fillId="0" borderId="0" xfId="49" applyFont="1" applyAlignment="1" applyProtection="1">
      <alignment horizontal="left" vertical="center" shrinkToFit="1"/>
      <protection locked="0"/>
    </xf>
    <xf numFmtId="0" fontId="36" fillId="0" borderId="0" xfId="0" applyFont="1" applyAlignment="1" applyProtection="1">
      <alignment horizontal="left" vertical="center" shrinkToFit="1"/>
      <protection locked="0"/>
    </xf>
    <xf numFmtId="0" fontId="36" fillId="0" borderId="0" xfId="49" applyFont="1" applyProtection="1">
      <alignment vertical="center"/>
      <protection locked="0"/>
    </xf>
    <xf numFmtId="176" fontId="36" fillId="0" borderId="66" xfId="49" applyNumberFormat="1" applyFont="1" applyBorder="1">
      <alignment vertical="center"/>
    </xf>
    <xf numFmtId="0" fontId="36" fillId="0" borderId="0" xfId="0" applyFont="1" applyAlignment="1" applyProtection="1">
      <alignment horizontal="left" vertical="center" wrapText="1"/>
      <protection locked="0"/>
    </xf>
    <xf numFmtId="0" fontId="36" fillId="0" borderId="0" xfId="49" applyFont="1" applyAlignment="1" applyProtection="1">
      <alignment horizontal="left" vertical="center" wrapText="1"/>
      <protection locked="0"/>
    </xf>
    <xf numFmtId="176" fontId="36" fillId="30" borderId="26" xfId="49" applyNumberFormat="1" applyFont="1" applyFill="1" applyBorder="1">
      <alignment vertical="center"/>
    </xf>
    <xf numFmtId="176" fontId="36" fillId="30" borderId="21" xfId="49" applyNumberFormat="1" applyFont="1" applyFill="1" applyBorder="1">
      <alignment vertical="center"/>
    </xf>
    <xf numFmtId="176" fontId="36" fillId="30" borderId="84" xfId="49" applyNumberFormat="1" applyFont="1" applyFill="1" applyBorder="1">
      <alignment vertical="center"/>
    </xf>
    <xf numFmtId="0" fontId="36" fillId="0" borderId="0" xfId="49" applyFont="1" applyAlignment="1">
      <alignment horizontal="left" vertical="center" wrapText="1"/>
    </xf>
    <xf numFmtId="0" fontId="36" fillId="0" borderId="0" xfId="0" applyFont="1" applyAlignment="1">
      <alignment horizontal="left" vertical="center" wrapText="1"/>
    </xf>
    <xf numFmtId="179" fontId="36" fillId="0" borderId="84" xfId="0" applyNumberFormat="1" applyFont="1" applyBorder="1" applyAlignment="1" applyProtection="1">
      <alignment vertical="center"/>
      <protection locked="0"/>
    </xf>
    <xf numFmtId="0" fontId="36" fillId="0" borderId="0" xfId="0" applyFont="1" applyAlignment="1">
      <alignment vertical="center"/>
    </xf>
    <xf numFmtId="0" fontId="34" fillId="0" borderId="0" xfId="49" applyFont="1" applyAlignment="1" applyProtection="1">
      <alignment horizontal="center" vertical="center" textRotation="255"/>
      <protection locked="0"/>
    </xf>
    <xf numFmtId="0" fontId="31" fillId="0" borderId="0" xfId="49" applyFont="1" applyAlignment="1" applyProtection="1">
      <alignment horizontal="center" vertical="center"/>
      <protection locked="0"/>
    </xf>
    <xf numFmtId="0" fontId="31" fillId="0" borderId="0" xfId="0" applyFont="1" applyAlignment="1" applyProtection="1">
      <alignment horizontal="center" vertical="center"/>
      <protection locked="0"/>
    </xf>
    <xf numFmtId="176" fontId="36" fillId="0" borderId="0" xfId="49" applyNumberFormat="1" applyFont="1" applyProtection="1">
      <alignment vertical="center"/>
      <protection locked="0"/>
    </xf>
    <xf numFmtId="0" fontId="36" fillId="0" borderId="0" xfId="0" applyFont="1" applyAlignment="1" applyProtection="1">
      <alignment vertical="center"/>
      <protection locked="0"/>
    </xf>
    <xf numFmtId="0" fontId="35" fillId="0" borderId="0" xfId="49" applyFont="1" applyAlignment="1" applyProtection="1">
      <alignment horizontal="center" vertical="center"/>
      <protection locked="0"/>
    </xf>
    <xf numFmtId="0" fontId="36" fillId="0" borderId="10" xfId="49" applyFont="1" applyBorder="1">
      <alignment vertical="center"/>
    </xf>
    <xf numFmtId="0" fontId="49" fillId="24" borderId="115" xfId="49" applyFont="1" applyFill="1" applyBorder="1" applyAlignment="1">
      <alignment horizontal="center" vertical="center"/>
    </xf>
    <xf numFmtId="176" fontId="36" fillId="30" borderId="26" xfId="49" applyNumberFormat="1" applyFont="1" applyFill="1" applyBorder="1" applyProtection="1">
      <alignment vertical="center"/>
      <protection locked="0"/>
    </xf>
    <xf numFmtId="176" fontId="36" fillId="30" borderId="21" xfId="49" applyNumberFormat="1" applyFont="1" applyFill="1" applyBorder="1" applyProtection="1">
      <alignment vertical="center"/>
      <protection locked="0"/>
    </xf>
    <xf numFmtId="176" fontId="36" fillId="30" borderId="34" xfId="49" applyNumberFormat="1" applyFont="1" applyFill="1" applyBorder="1">
      <alignment vertical="center"/>
    </xf>
    <xf numFmtId="176" fontId="36" fillId="0" borderId="34" xfId="49" applyNumberFormat="1" applyFont="1" applyBorder="1" applyProtection="1">
      <alignment vertical="center"/>
      <protection locked="0"/>
    </xf>
    <xf numFmtId="184" fontId="36" fillId="0" borderId="84" xfId="49" applyNumberFormat="1" applyFont="1" applyBorder="1" applyAlignment="1" applyProtection="1">
      <alignment horizontal="right" vertical="center"/>
      <protection locked="0"/>
    </xf>
    <xf numFmtId="176" fontId="36" fillId="0" borderId="91" xfId="49" applyNumberFormat="1" applyFont="1" applyBorder="1">
      <alignment vertical="center"/>
    </xf>
    <xf numFmtId="176" fontId="36" fillId="0" borderId="91" xfId="49" applyNumberFormat="1" applyFont="1" applyBorder="1" applyProtection="1">
      <alignment vertical="center"/>
      <protection locked="0"/>
    </xf>
    <xf numFmtId="176" fontId="36" fillId="0" borderId="89" xfId="49" applyNumberFormat="1" applyFont="1" applyBorder="1">
      <alignment vertical="center"/>
    </xf>
    <xf numFmtId="176" fontId="36" fillId="0" borderId="89" xfId="49" applyNumberFormat="1" applyFont="1" applyBorder="1" applyProtection="1">
      <alignment vertical="center"/>
      <protection locked="0"/>
    </xf>
    <xf numFmtId="176" fontId="36" fillId="0" borderId="96" xfId="49" applyNumberFormat="1" applyFont="1" applyBorder="1">
      <alignment vertical="center"/>
    </xf>
    <xf numFmtId="176" fontId="36" fillId="0" borderId="96" xfId="49" applyNumberFormat="1" applyFont="1" applyBorder="1" applyProtection="1">
      <alignment vertical="center"/>
      <protection locked="0"/>
    </xf>
    <xf numFmtId="176" fontId="36" fillId="0" borderId="93" xfId="49" applyNumberFormat="1" applyFont="1" applyBorder="1">
      <alignment vertical="center"/>
    </xf>
    <xf numFmtId="184" fontId="36" fillId="0" borderId="93" xfId="49" applyNumberFormat="1" applyFont="1" applyBorder="1" applyAlignment="1" applyProtection="1">
      <alignment horizontal="right" vertical="center"/>
      <protection locked="0"/>
    </xf>
    <xf numFmtId="176" fontId="36" fillId="30" borderId="23" xfId="49" applyNumberFormat="1" applyFont="1" applyFill="1" applyBorder="1">
      <alignment vertical="center"/>
    </xf>
    <xf numFmtId="176" fontId="36" fillId="0" borderId="12" xfId="49" applyNumberFormat="1" applyFont="1" applyBorder="1">
      <alignment vertical="center"/>
    </xf>
    <xf numFmtId="176" fontId="36" fillId="0" borderId="12" xfId="49" applyNumberFormat="1" applyFont="1" applyBorder="1" applyProtection="1">
      <alignment vertical="center"/>
      <protection locked="0"/>
    </xf>
    <xf numFmtId="0" fontId="49" fillId="27" borderId="110" xfId="49" applyFont="1" applyFill="1" applyBorder="1" applyAlignment="1" applyProtection="1">
      <alignment horizontal="center" vertical="center"/>
      <protection locked="0"/>
    </xf>
    <xf numFmtId="0" fontId="36" fillId="30" borderId="13" xfId="49" applyFont="1" applyFill="1" applyBorder="1" applyAlignment="1">
      <alignment horizontal="left" vertical="center"/>
    </xf>
    <xf numFmtId="0" fontId="36" fillId="30" borderId="14" xfId="49" applyFont="1" applyFill="1" applyBorder="1" applyAlignment="1">
      <alignment horizontal="left" vertical="center"/>
    </xf>
    <xf numFmtId="0" fontId="36" fillId="30" borderId="15" xfId="49" applyFont="1" applyFill="1" applyBorder="1" applyAlignment="1">
      <alignment horizontal="left" vertical="center"/>
    </xf>
    <xf numFmtId="176" fontId="36" fillId="30" borderId="84" xfId="49" applyNumberFormat="1" applyFont="1" applyFill="1" applyBorder="1" applyProtection="1">
      <alignment vertical="center"/>
      <protection locked="0"/>
    </xf>
    <xf numFmtId="0" fontId="34" fillId="0" borderId="0" xfId="49" applyFont="1" applyProtection="1">
      <alignment vertical="center"/>
      <protection locked="0"/>
    </xf>
    <xf numFmtId="176" fontId="36" fillId="0" borderId="66" xfId="49" applyNumberFormat="1" applyFont="1" applyBorder="1" applyAlignment="1">
      <alignment vertical="center" shrinkToFit="1"/>
    </xf>
    <xf numFmtId="176" fontId="36" fillId="0" borderId="12" xfId="49" applyNumberFormat="1" applyFont="1" applyBorder="1" applyAlignment="1" applyProtection="1">
      <alignment vertical="center" shrinkToFit="1"/>
      <protection locked="0"/>
    </xf>
    <xf numFmtId="0" fontId="35" fillId="0" borderId="38" xfId="49" applyFont="1" applyBorder="1" applyAlignment="1">
      <alignment horizontal="center" vertical="center"/>
    </xf>
    <xf numFmtId="38" fontId="36" fillId="0" borderId="12" xfId="49" applyNumberFormat="1" applyFont="1" applyBorder="1" applyAlignment="1" applyProtection="1">
      <alignment horizontal="right" vertical="center"/>
      <protection locked="0"/>
    </xf>
    <xf numFmtId="179" fontId="36" fillId="25" borderId="23" xfId="0" applyNumberFormat="1" applyFont="1" applyFill="1" applyBorder="1" applyAlignment="1">
      <alignment vertical="center"/>
    </xf>
    <xf numFmtId="0" fontId="36" fillId="25" borderId="13" xfId="49" applyFont="1" applyFill="1" applyBorder="1" applyAlignment="1">
      <alignment horizontal="left" vertical="center"/>
    </xf>
    <xf numFmtId="0" fontId="36" fillId="25" borderId="14" xfId="49" applyFont="1" applyFill="1" applyBorder="1" applyAlignment="1">
      <alignment horizontal="left" vertical="center"/>
    </xf>
    <xf numFmtId="0" fontId="36" fillId="25" borderId="15" xfId="49" applyFont="1" applyFill="1" applyBorder="1" applyAlignment="1">
      <alignment horizontal="left" vertical="center"/>
    </xf>
    <xf numFmtId="176" fontId="36" fillId="30" borderId="97" xfId="49" applyNumberFormat="1" applyFont="1" applyFill="1" applyBorder="1">
      <alignment vertical="center"/>
    </xf>
    <xf numFmtId="176" fontId="36" fillId="30" borderId="97" xfId="49" applyNumberFormat="1" applyFont="1" applyFill="1" applyBorder="1" applyProtection="1">
      <alignment vertical="center"/>
      <protection locked="0"/>
    </xf>
    <xf numFmtId="176" fontId="36" fillId="30" borderId="89" xfId="49" applyNumberFormat="1" applyFont="1" applyFill="1" applyBorder="1">
      <alignment vertical="center"/>
    </xf>
    <xf numFmtId="176" fontId="36" fillId="30" borderId="89" xfId="49" applyNumberFormat="1" applyFont="1" applyFill="1" applyBorder="1" applyProtection="1">
      <alignment vertical="center"/>
      <protection locked="0"/>
    </xf>
    <xf numFmtId="179" fontId="36" fillId="30" borderId="23" xfId="0" applyNumberFormat="1" applyFont="1" applyFill="1" applyBorder="1" applyAlignment="1">
      <alignment vertical="center"/>
    </xf>
    <xf numFmtId="179" fontId="36" fillId="30" borderId="23" xfId="0" applyNumberFormat="1" applyFont="1" applyFill="1" applyBorder="1" applyAlignment="1" applyProtection="1">
      <alignment vertical="center"/>
      <protection locked="0"/>
    </xf>
    <xf numFmtId="38" fontId="34" fillId="0" borderId="10" xfId="34" applyFont="1" applyBorder="1" applyAlignment="1">
      <alignment horizontal="center" vertical="center"/>
    </xf>
    <xf numFmtId="176" fontId="36" fillId="0" borderId="10" xfId="49" applyNumberFormat="1" applyFont="1" applyBorder="1" applyAlignment="1">
      <alignment horizontal="right" vertical="center"/>
    </xf>
    <xf numFmtId="0" fontId="36" fillId="0" borderId="17" xfId="49" applyFont="1" applyBorder="1">
      <alignment vertical="center"/>
    </xf>
    <xf numFmtId="0" fontId="49" fillId="27" borderId="115" xfId="49" applyFont="1" applyFill="1" applyBorder="1" applyAlignment="1">
      <alignment horizontal="center" vertical="center"/>
    </xf>
    <xf numFmtId="0" fontId="36" fillId="30" borderId="29" xfId="49" applyFont="1" applyFill="1" applyBorder="1">
      <alignment vertical="center"/>
    </xf>
    <xf numFmtId="0" fontId="36" fillId="30" borderId="27" xfId="49" applyFont="1" applyFill="1" applyBorder="1">
      <alignment vertical="center"/>
    </xf>
    <xf numFmtId="0" fontId="36" fillId="30" borderId="30" xfId="49" applyFont="1" applyFill="1" applyBorder="1">
      <alignment vertical="center"/>
    </xf>
    <xf numFmtId="0" fontId="36" fillId="30" borderId="13" xfId="49" applyFont="1" applyFill="1" applyBorder="1">
      <alignment vertical="center"/>
    </xf>
    <xf numFmtId="0" fontId="36" fillId="30" borderId="14" xfId="49" applyFont="1" applyFill="1" applyBorder="1">
      <alignment vertical="center"/>
    </xf>
    <xf numFmtId="0" fontId="36" fillId="30" borderId="15" xfId="49" applyFont="1" applyFill="1" applyBorder="1">
      <alignment vertical="center"/>
    </xf>
    <xf numFmtId="176" fontId="36" fillId="0" borderId="120" xfId="49" applyNumberFormat="1" applyFont="1" applyBorder="1">
      <alignment vertical="center"/>
    </xf>
    <xf numFmtId="0" fontId="36" fillId="30" borderId="31" xfId="49" applyFont="1" applyFill="1" applyBorder="1">
      <alignment vertical="center"/>
    </xf>
    <xf numFmtId="0" fontId="36" fillId="30" borderId="32" xfId="49" applyFont="1" applyFill="1" applyBorder="1">
      <alignment vertical="center"/>
    </xf>
    <xf numFmtId="0" fontId="36" fillId="30" borderId="33" xfId="49" applyFont="1" applyFill="1" applyBorder="1">
      <alignment vertical="center"/>
    </xf>
    <xf numFmtId="0" fontId="36" fillId="30" borderId="18" xfId="49" applyFont="1" applyFill="1" applyBorder="1">
      <alignment vertical="center"/>
    </xf>
    <xf numFmtId="0" fontId="36" fillId="30" borderId="19" xfId="49" applyFont="1" applyFill="1" applyBorder="1">
      <alignment vertical="center"/>
    </xf>
    <xf numFmtId="0" fontId="36" fillId="30" borderId="20" xfId="49" applyFont="1" applyFill="1" applyBorder="1">
      <alignment vertical="center"/>
    </xf>
    <xf numFmtId="0" fontId="34" fillId="0" borderId="0" xfId="49" applyFont="1" applyAlignment="1">
      <alignment horizontal="center" vertical="center" textRotation="255"/>
    </xf>
    <xf numFmtId="176" fontId="36" fillId="0" borderId="0" xfId="49" applyNumberFormat="1" applyFont="1">
      <alignment vertical="center"/>
    </xf>
    <xf numFmtId="38" fontId="36" fillId="0" borderId="0" xfId="49" applyNumberFormat="1" applyFont="1" applyAlignment="1">
      <alignment horizontal="right" vertical="center"/>
    </xf>
    <xf numFmtId="0" fontId="36" fillId="0" borderId="0" xfId="49" applyFont="1" applyAlignment="1">
      <alignment vertical="center" shrinkToFit="1"/>
    </xf>
    <xf numFmtId="0" fontId="34" fillId="0" borderId="0" xfId="49" applyFont="1" applyAlignment="1">
      <alignment vertical="center" textRotation="255"/>
    </xf>
    <xf numFmtId="0" fontId="31" fillId="0" borderId="0" xfId="49" applyFont="1" applyAlignment="1">
      <alignment horizontal="center" vertical="center"/>
    </xf>
    <xf numFmtId="0" fontId="49" fillId="24" borderId="66" xfId="49" applyFont="1" applyFill="1" applyBorder="1" applyAlignment="1">
      <alignment horizontal="center" vertical="center"/>
    </xf>
    <xf numFmtId="0" fontId="49" fillId="24" borderId="10" xfId="49" applyFont="1" applyFill="1" applyBorder="1" applyAlignment="1">
      <alignment horizontal="center" vertical="center"/>
    </xf>
    <xf numFmtId="0" fontId="49" fillId="24" borderId="11" xfId="49" applyFont="1" applyFill="1" applyBorder="1" applyAlignment="1">
      <alignment horizontal="center" vertical="center"/>
    </xf>
    <xf numFmtId="0" fontId="36" fillId="30" borderId="29" xfId="49" applyFont="1" applyFill="1" applyBorder="1" applyAlignment="1">
      <alignment horizontal="left" vertical="center"/>
    </xf>
    <xf numFmtId="0" fontId="36" fillId="30" borderId="27" xfId="49" applyFont="1" applyFill="1" applyBorder="1" applyAlignment="1">
      <alignment horizontal="left" vertical="center"/>
    </xf>
    <xf numFmtId="0" fontId="36" fillId="30" borderId="30" xfId="49" applyFont="1" applyFill="1" applyBorder="1" applyAlignment="1">
      <alignment horizontal="left" vertical="center"/>
    </xf>
    <xf numFmtId="176" fontId="36" fillId="0" borderId="34" xfId="49" applyNumberFormat="1" applyFont="1" applyBorder="1">
      <alignment vertical="center"/>
    </xf>
    <xf numFmtId="0" fontId="54" fillId="30" borderId="13" xfId="49" applyFont="1" applyFill="1" applyBorder="1" applyAlignment="1">
      <alignment horizontal="left" vertical="center"/>
    </xf>
    <xf numFmtId="0" fontId="54" fillId="30" borderId="14" xfId="49" applyFont="1" applyFill="1" applyBorder="1" applyAlignment="1">
      <alignment horizontal="left" vertical="center"/>
    </xf>
    <xf numFmtId="0" fontId="54" fillId="30" borderId="15" xfId="49" applyFont="1" applyFill="1" applyBorder="1" applyAlignment="1">
      <alignment horizontal="left" vertical="center"/>
    </xf>
    <xf numFmtId="176" fontId="36" fillId="0" borderId="87" xfId="49" applyNumberFormat="1" applyFont="1" applyBorder="1">
      <alignment vertical="center"/>
    </xf>
    <xf numFmtId="176" fontId="36" fillId="0" borderId="87" xfId="49" applyNumberFormat="1" applyFont="1" applyBorder="1" applyProtection="1">
      <alignment vertical="center"/>
      <protection locked="0"/>
    </xf>
    <xf numFmtId="0" fontId="36" fillId="30" borderId="31" xfId="49" applyFont="1" applyFill="1" applyBorder="1" applyAlignment="1">
      <alignment horizontal="left" vertical="center"/>
    </xf>
    <xf numFmtId="0" fontId="36" fillId="30" borderId="32" xfId="49" applyFont="1" applyFill="1" applyBorder="1" applyAlignment="1">
      <alignment horizontal="left" vertical="center"/>
    </xf>
    <xf numFmtId="0" fontId="36" fillId="30" borderId="33" xfId="49" applyFont="1" applyFill="1" applyBorder="1" applyAlignment="1">
      <alignment horizontal="left" vertical="center"/>
    </xf>
    <xf numFmtId="176" fontId="36" fillId="30" borderId="34" xfId="49" applyNumberFormat="1" applyFont="1" applyFill="1" applyBorder="1" applyProtection="1">
      <alignment vertical="center"/>
      <protection locked="0"/>
    </xf>
    <xf numFmtId="186" fontId="54" fillId="0" borderId="89" xfId="49" applyNumberFormat="1" applyFont="1" applyBorder="1">
      <alignment vertical="center"/>
    </xf>
    <xf numFmtId="186" fontId="54" fillId="0" borderId="89" xfId="49" applyNumberFormat="1" applyFont="1" applyBorder="1" applyProtection="1">
      <alignment vertical="center"/>
      <protection locked="0"/>
    </xf>
    <xf numFmtId="0" fontId="54" fillId="30" borderId="21" xfId="49" applyFont="1" applyFill="1" applyBorder="1" applyAlignment="1" applyProtection="1">
      <alignment horizontal="left" vertical="center"/>
      <protection locked="0"/>
    </xf>
    <xf numFmtId="0" fontId="54" fillId="30" borderId="14" xfId="49" applyFont="1" applyFill="1" applyBorder="1" applyAlignment="1" applyProtection="1">
      <alignment horizontal="left" vertical="center"/>
      <protection locked="0"/>
    </xf>
    <xf numFmtId="0" fontId="54" fillId="30" borderId="22" xfId="49" applyFont="1" applyFill="1" applyBorder="1" applyAlignment="1" applyProtection="1">
      <alignment horizontal="left" vertical="center"/>
      <protection locked="0"/>
    </xf>
    <xf numFmtId="0" fontId="36" fillId="30" borderId="114" xfId="49" applyFont="1" applyFill="1" applyBorder="1" applyAlignment="1">
      <alignment horizontal="left" vertical="center"/>
    </xf>
    <xf numFmtId="0" fontId="36" fillId="30" borderId="16" xfId="49" applyFont="1" applyFill="1" applyBorder="1" applyAlignment="1">
      <alignment horizontal="left" vertical="center"/>
    </xf>
    <xf numFmtId="0" fontId="36" fillId="30" borderId="94" xfId="49" applyFont="1" applyFill="1" applyBorder="1" applyAlignment="1">
      <alignment horizontal="left" vertical="center"/>
    </xf>
    <xf numFmtId="176" fontId="36" fillId="0" borderId="97" xfId="49" applyNumberFormat="1" applyFont="1" applyBorder="1">
      <alignment vertical="center"/>
    </xf>
    <xf numFmtId="176" fontId="36" fillId="0" borderId="97" xfId="49" applyNumberFormat="1" applyFont="1" applyBorder="1" applyProtection="1">
      <alignment vertical="center"/>
      <protection locked="0"/>
    </xf>
    <xf numFmtId="0" fontId="36" fillId="30" borderId="26" xfId="49" applyFont="1" applyFill="1" applyBorder="1" applyAlignment="1" applyProtection="1">
      <alignment horizontal="left" vertical="center"/>
      <protection locked="0"/>
    </xf>
    <xf numFmtId="0" fontId="36" fillId="30" borderId="27" xfId="49" applyFont="1" applyFill="1" applyBorder="1" applyAlignment="1" applyProtection="1">
      <alignment horizontal="left" vertical="center"/>
      <protection locked="0"/>
    </xf>
    <xf numFmtId="0" fontId="36" fillId="30" borderId="28" xfId="49" applyFont="1" applyFill="1" applyBorder="1" applyAlignment="1" applyProtection="1">
      <alignment horizontal="left" vertical="center"/>
      <protection locked="0"/>
    </xf>
    <xf numFmtId="0" fontId="36" fillId="30" borderId="21" xfId="49" applyFont="1" applyFill="1" applyBorder="1" applyAlignment="1" applyProtection="1">
      <alignment horizontal="left" vertical="center"/>
      <protection locked="0"/>
    </xf>
    <xf numFmtId="0" fontId="36" fillId="30" borderId="14" xfId="49" applyFont="1" applyFill="1" applyBorder="1" applyAlignment="1" applyProtection="1">
      <alignment horizontal="left" vertical="center"/>
      <protection locked="0"/>
    </xf>
    <xf numFmtId="0" fontId="36" fillId="30" borderId="22" xfId="49" applyFont="1" applyFill="1" applyBorder="1" applyAlignment="1" applyProtection="1">
      <alignment horizontal="left" vertical="center"/>
      <protection locked="0"/>
    </xf>
    <xf numFmtId="176" fontId="36" fillId="30" borderId="91" xfId="49" applyNumberFormat="1" applyFont="1" applyFill="1" applyBorder="1">
      <alignment vertical="center"/>
    </xf>
    <xf numFmtId="176" fontId="36" fillId="30" borderId="91" xfId="49" applyNumberFormat="1" applyFont="1" applyFill="1" applyBorder="1" applyProtection="1">
      <alignment vertical="center"/>
      <protection locked="0"/>
    </xf>
    <xf numFmtId="0" fontId="36" fillId="30" borderId="18" xfId="49" applyFont="1" applyFill="1" applyBorder="1" applyAlignment="1">
      <alignment horizontal="left" vertical="center"/>
    </xf>
    <xf numFmtId="0" fontId="36" fillId="30" borderId="19" xfId="49" applyFont="1" applyFill="1" applyBorder="1" applyAlignment="1">
      <alignment horizontal="left" vertical="center"/>
    </xf>
    <xf numFmtId="0" fontId="36" fillId="30" borderId="20" xfId="49" applyFont="1" applyFill="1" applyBorder="1" applyAlignment="1">
      <alignment horizontal="left" vertical="center"/>
    </xf>
    <xf numFmtId="0" fontId="36" fillId="30" borderId="23" xfId="49" applyFont="1" applyFill="1" applyBorder="1" applyAlignment="1" applyProtection="1">
      <alignment horizontal="left" vertical="center"/>
      <protection locked="0"/>
    </xf>
    <xf numFmtId="0" fontId="36" fillId="30" borderId="19" xfId="49" applyFont="1" applyFill="1" applyBorder="1" applyAlignment="1" applyProtection="1">
      <alignment horizontal="left" vertical="center"/>
      <protection locked="0"/>
    </xf>
    <xf numFmtId="0" fontId="36" fillId="30" borderId="24" xfId="49" applyFont="1" applyFill="1" applyBorder="1" applyAlignment="1" applyProtection="1">
      <alignment horizontal="left" vertical="center"/>
      <protection locked="0"/>
    </xf>
    <xf numFmtId="179" fontId="36" fillId="0" borderId="84" xfId="0" applyNumberFormat="1" applyFont="1" applyBorder="1" applyAlignment="1">
      <alignment vertical="center"/>
    </xf>
    <xf numFmtId="179" fontId="36" fillId="25" borderId="84" xfId="0" applyNumberFormat="1" applyFont="1" applyFill="1" applyBorder="1" applyAlignment="1" applyProtection="1">
      <alignment vertical="center"/>
      <protection locked="0"/>
    </xf>
    <xf numFmtId="176" fontId="36" fillId="0" borderId="107" xfId="49" applyNumberFormat="1" applyFont="1" applyBorder="1">
      <alignment vertical="center"/>
    </xf>
    <xf numFmtId="176" fontId="36" fillId="0" borderId="107" xfId="49" applyNumberFormat="1" applyFont="1" applyBorder="1" applyProtection="1">
      <alignment vertical="center"/>
      <protection locked="0"/>
    </xf>
    <xf numFmtId="0" fontId="55" fillId="0" borderId="0" xfId="49" applyFont="1" applyAlignment="1">
      <alignment horizontal="center" vertical="center"/>
    </xf>
    <xf numFmtId="176" fontId="36" fillId="30" borderId="107" xfId="49" applyNumberFormat="1" applyFont="1" applyFill="1" applyBorder="1">
      <alignment vertical="center"/>
    </xf>
    <xf numFmtId="176" fontId="36" fillId="30" borderId="107" xfId="49" applyNumberFormat="1" applyFont="1" applyFill="1" applyBorder="1" applyProtection="1">
      <alignment vertical="center"/>
      <protection locked="0"/>
    </xf>
    <xf numFmtId="181" fontId="33" fillId="0" borderId="10" xfId="49" applyNumberFormat="1" applyFont="1" applyBorder="1" applyAlignment="1">
      <alignment horizontal="center" vertical="center" shrinkToFit="1"/>
    </xf>
    <xf numFmtId="0" fontId="36" fillId="0" borderId="63" xfId="49" applyFont="1" applyBorder="1">
      <alignment vertical="center"/>
    </xf>
    <xf numFmtId="176" fontId="36" fillId="0" borderId="93" xfId="49" applyNumberFormat="1" applyFont="1" applyBorder="1" applyProtection="1">
      <alignment vertical="center"/>
      <protection locked="0"/>
    </xf>
    <xf numFmtId="0" fontId="34" fillId="0" borderId="17" xfId="49" applyFont="1" applyBorder="1" applyAlignment="1">
      <alignment vertical="center" textRotation="255"/>
    </xf>
    <xf numFmtId="0" fontId="36" fillId="0" borderId="10" xfId="49" applyFont="1" applyBorder="1" applyAlignment="1">
      <alignment horizontal="left" vertical="center"/>
    </xf>
    <xf numFmtId="176" fontId="36" fillId="0" borderId="17" xfId="49" applyNumberFormat="1" applyFont="1" applyBorder="1">
      <alignment vertical="center"/>
    </xf>
    <xf numFmtId="176" fontId="36" fillId="0" borderId="17" xfId="49" applyNumberFormat="1" applyFont="1" applyBorder="1" applyProtection="1">
      <alignment vertical="center"/>
      <protection locked="0"/>
    </xf>
    <xf numFmtId="0" fontId="36" fillId="0" borderId="17" xfId="49" applyFont="1" applyBorder="1" applyProtection="1">
      <alignment vertical="center"/>
      <protection locked="0"/>
    </xf>
    <xf numFmtId="0" fontId="36" fillId="0" borderId="63" xfId="49" applyFont="1" applyBorder="1" applyProtection="1">
      <alignment vertical="center"/>
      <protection locked="0"/>
    </xf>
    <xf numFmtId="176" fontId="36" fillId="30" borderId="83" xfId="49" applyNumberFormat="1" applyFont="1" applyFill="1" applyBorder="1">
      <alignment vertical="center"/>
    </xf>
    <xf numFmtId="176" fontId="36" fillId="30" borderId="83" xfId="49" applyNumberFormat="1" applyFont="1" applyFill="1" applyBorder="1" applyProtection="1">
      <alignment vertical="center"/>
      <protection locked="0"/>
    </xf>
    <xf numFmtId="176" fontId="36" fillId="30" borderId="96" xfId="49" applyNumberFormat="1" applyFont="1" applyFill="1" applyBorder="1">
      <alignment vertical="center"/>
    </xf>
    <xf numFmtId="176" fontId="36" fillId="30" borderId="96" xfId="49" applyNumberFormat="1" applyFont="1" applyFill="1" applyBorder="1" applyProtection="1">
      <alignment vertical="center"/>
      <protection locked="0"/>
    </xf>
    <xf numFmtId="176" fontId="36" fillId="30" borderId="87" xfId="49" applyNumberFormat="1" applyFont="1" applyFill="1" applyBorder="1">
      <alignment vertical="center"/>
    </xf>
    <xf numFmtId="176" fontId="36" fillId="30" borderId="87" xfId="49" applyNumberFormat="1" applyFont="1" applyFill="1" applyBorder="1" applyProtection="1">
      <alignment vertical="center"/>
      <protection locked="0"/>
    </xf>
    <xf numFmtId="0" fontId="36" fillId="0" borderId="36" xfId="49" applyFont="1" applyBorder="1" applyAlignment="1">
      <alignment horizontal="center" vertical="center"/>
    </xf>
    <xf numFmtId="181" fontId="34" fillId="0" borderId="10" xfId="0" applyNumberFormat="1" applyFont="1" applyBorder="1" applyAlignment="1">
      <alignment horizontal="center" vertical="center"/>
    </xf>
    <xf numFmtId="180" fontId="36" fillId="0" borderId="99" xfId="49" applyNumberFormat="1" applyFont="1" applyBorder="1" applyAlignment="1" applyProtection="1">
      <alignment horizontal="right" vertical="center" wrapText="1"/>
      <protection locked="0"/>
    </xf>
    <xf numFmtId="0" fontId="38" fillId="0" borderId="40" xfId="47" applyFont="1" applyBorder="1">
      <alignment vertical="center"/>
    </xf>
    <xf numFmtId="0" fontId="38" fillId="0" borderId="40" xfId="47" applyFont="1" applyBorder="1" applyAlignment="1">
      <alignment horizontal="left" vertical="center"/>
    </xf>
    <xf numFmtId="0" fontId="38" fillId="0" borderId="41" xfId="47" applyFont="1" applyBorder="1" applyAlignment="1">
      <alignment horizontal="center" vertical="center"/>
    </xf>
    <xf numFmtId="179" fontId="36" fillId="0" borderId="0" xfId="49" applyNumberFormat="1" applyFont="1">
      <alignment vertical="center"/>
    </xf>
    <xf numFmtId="179" fontId="36" fillId="0" borderId="0" xfId="49" applyNumberFormat="1" applyFont="1" applyProtection="1">
      <alignment vertical="center"/>
      <protection locked="0"/>
    </xf>
    <xf numFmtId="180" fontId="50" fillId="0" borderId="0" xfId="36" applyNumberFormat="1" applyFont="1" applyFill="1" applyBorder="1">
      <alignment vertical="center"/>
    </xf>
    <xf numFmtId="0" fontId="31" fillId="0" borderId="0" xfId="49" applyFont="1">
      <alignment vertical="center"/>
    </xf>
    <xf numFmtId="0" fontId="36" fillId="0" borderId="0" xfId="49" applyFont="1" applyAlignment="1" applyProtection="1">
      <alignment vertical="center" shrinkToFit="1"/>
      <protection locked="0"/>
    </xf>
    <xf numFmtId="0" fontId="52" fillId="0" borderId="0" xfId="49" applyFont="1">
      <alignment vertical="center"/>
    </xf>
    <xf numFmtId="0" fontId="52" fillId="0" borderId="36" xfId="49" applyFont="1" applyBorder="1">
      <alignment vertical="center"/>
    </xf>
    <xf numFmtId="0" fontId="52" fillId="0" borderId="0" xfId="49" applyFont="1" applyProtection="1">
      <alignment vertical="center"/>
      <protection locked="0"/>
    </xf>
    <xf numFmtId="0" fontId="36" fillId="0" borderId="21" xfId="49" applyFont="1" applyBorder="1" applyAlignment="1" applyProtection="1">
      <alignment horizontal="left" vertical="center"/>
      <protection locked="0"/>
    </xf>
    <xf numFmtId="0" fontId="36" fillId="0" borderId="14" xfId="49" applyFont="1" applyBorder="1" applyAlignment="1" applyProtection="1">
      <alignment horizontal="left" vertical="center"/>
      <protection locked="0"/>
    </xf>
    <xf numFmtId="0" fontId="36" fillId="0" borderId="22" xfId="49" applyFont="1" applyBorder="1" applyAlignment="1" applyProtection="1">
      <alignment horizontal="left" vertical="center"/>
      <protection locked="0"/>
    </xf>
    <xf numFmtId="0" fontId="36" fillId="0" borderId="84" xfId="49" applyFont="1" applyBorder="1" applyProtection="1">
      <alignment vertical="center"/>
      <protection locked="0"/>
    </xf>
    <xf numFmtId="0" fontId="36" fillId="0" borderId="10" xfId="49" applyFont="1" applyBorder="1" applyProtection="1">
      <alignment vertical="center"/>
      <protection locked="0"/>
    </xf>
    <xf numFmtId="0" fontId="36" fillId="0" borderId="11" xfId="49" applyFont="1" applyBorder="1" applyProtection="1">
      <alignment vertical="center"/>
      <protection locked="0"/>
    </xf>
    <xf numFmtId="0" fontId="36" fillId="0" borderId="23" xfId="49" applyFont="1" applyBorder="1" applyAlignment="1" applyProtection="1">
      <alignment horizontal="left" vertical="center"/>
      <protection locked="0"/>
    </xf>
    <xf numFmtId="0" fontId="36" fillId="0" borderId="19" xfId="49" applyFont="1" applyBorder="1" applyAlignment="1" applyProtection="1">
      <alignment horizontal="left" vertical="center"/>
      <protection locked="0"/>
    </xf>
    <xf numFmtId="0" fontId="31" fillId="24" borderId="10" xfId="49" applyFont="1" applyFill="1" applyBorder="1" applyAlignment="1">
      <alignment horizontal="center" vertical="center"/>
    </xf>
    <xf numFmtId="0" fontId="31" fillId="24" borderId="39" xfId="49" applyFont="1" applyFill="1" applyBorder="1" applyAlignment="1">
      <alignment horizontal="center" vertical="center"/>
    </xf>
    <xf numFmtId="0" fontId="36" fillId="0" borderId="24" xfId="49" applyFont="1" applyBorder="1" applyAlignment="1" applyProtection="1">
      <alignment horizontal="left" vertical="center"/>
      <protection locked="0"/>
    </xf>
    <xf numFmtId="0" fontId="31" fillId="24" borderId="66" xfId="49" applyFont="1" applyFill="1" applyBorder="1" applyAlignment="1">
      <alignment horizontal="center" vertical="center"/>
    </xf>
    <xf numFmtId="0" fontId="36" fillId="0" borderId="21" xfId="49" applyFont="1" applyBorder="1" applyProtection="1">
      <alignment vertical="center"/>
      <protection locked="0"/>
    </xf>
    <xf numFmtId="0" fontId="36" fillId="0" borderId="14" xfId="49" applyFont="1" applyBorder="1" applyProtection="1">
      <alignment vertical="center"/>
      <protection locked="0"/>
    </xf>
    <xf numFmtId="0" fontId="36" fillId="0" borderId="22" xfId="49" applyFont="1" applyBorder="1" applyProtection="1">
      <alignment vertical="center"/>
      <protection locked="0"/>
    </xf>
    <xf numFmtId="0" fontId="36" fillId="0" borderId="26" xfId="49" applyFont="1" applyBorder="1" applyProtection="1">
      <alignment vertical="center"/>
      <protection locked="0"/>
    </xf>
    <xf numFmtId="0" fontId="36" fillId="0" borderId="27" xfId="49" applyFont="1" applyBorder="1" applyProtection="1">
      <alignment vertical="center"/>
      <protection locked="0"/>
    </xf>
    <xf numFmtId="0" fontId="36" fillId="0" borderId="28" xfId="49" applyFont="1" applyBorder="1" applyProtection="1">
      <alignment vertical="center"/>
      <protection locked="0"/>
    </xf>
    <xf numFmtId="0" fontId="36" fillId="25" borderId="29" xfId="49" applyFont="1" applyFill="1" applyBorder="1" applyAlignment="1">
      <alignment horizontal="left" vertical="center"/>
    </xf>
    <xf numFmtId="0" fontId="36" fillId="25" borderId="27" xfId="49" applyFont="1" applyFill="1" applyBorder="1" applyAlignment="1">
      <alignment horizontal="left" vertical="center"/>
    </xf>
    <xf numFmtId="0" fontId="36" fillId="25" borderId="30" xfId="49" applyFont="1" applyFill="1" applyBorder="1" applyAlignment="1">
      <alignment horizontal="left" vertical="center"/>
    </xf>
    <xf numFmtId="0" fontId="36" fillId="25" borderId="31" xfId="49" applyFont="1" applyFill="1" applyBorder="1" applyAlignment="1">
      <alignment horizontal="left" vertical="center"/>
    </xf>
    <xf numFmtId="0" fontId="36" fillId="25" borderId="32" xfId="49" applyFont="1" applyFill="1" applyBorder="1" applyAlignment="1">
      <alignment horizontal="left" vertical="center"/>
    </xf>
    <xf numFmtId="0" fontId="36" fillId="25" borderId="33" xfId="49" applyFont="1" applyFill="1" applyBorder="1" applyAlignment="1">
      <alignment horizontal="left" vertical="center"/>
    </xf>
    <xf numFmtId="0" fontId="36" fillId="0" borderId="34" xfId="49" applyFont="1" applyBorder="1" applyProtection="1">
      <alignment vertical="center"/>
      <protection locked="0"/>
    </xf>
    <xf numFmtId="0" fontId="36" fillId="0" borderId="32" xfId="49" applyFont="1" applyBorder="1" applyProtection="1">
      <alignment vertical="center"/>
      <protection locked="0"/>
    </xf>
    <xf numFmtId="0" fontId="36" fillId="0" borderId="35" xfId="49" applyFont="1" applyBorder="1" applyProtection="1">
      <alignment vertical="center"/>
      <protection locked="0"/>
    </xf>
    <xf numFmtId="0" fontId="36" fillId="0" borderId="13" xfId="49" applyFont="1" applyBorder="1">
      <alignment vertical="center"/>
    </xf>
    <xf numFmtId="0" fontId="36" fillId="0" borderId="14" xfId="49" applyFont="1" applyBorder="1">
      <alignment vertical="center"/>
    </xf>
    <xf numFmtId="0" fontId="36" fillId="0" borderId="15" xfId="49" applyFont="1" applyBorder="1">
      <alignment vertical="center"/>
    </xf>
    <xf numFmtId="0" fontId="36" fillId="0" borderId="21" xfId="0" applyFont="1" applyBorder="1" applyAlignment="1" applyProtection="1">
      <alignment vertical="center"/>
      <protection locked="0"/>
    </xf>
    <xf numFmtId="0" fontId="36" fillId="0" borderId="14" xfId="0" applyFont="1" applyBorder="1" applyAlignment="1" applyProtection="1">
      <alignment vertical="center"/>
      <protection locked="0"/>
    </xf>
    <xf numFmtId="0" fontId="36" fillId="0" borderId="22" xfId="0" applyFont="1" applyBorder="1" applyAlignment="1" applyProtection="1">
      <alignment vertical="center"/>
      <protection locked="0"/>
    </xf>
    <xf numFmtId="0" fontId="36" fillId="0" borderId="87" xfId="49" applyFont="1" applyBorder="1" applyProtection="1">
      <alignment vertical="center"/>
      <protection locked="0"/>
    </xf>
    <xf numFmtId="0" fontId="36" fillId="0" borderId="99" xfId="49" applyFont="1" applyBorder="1" applyProtection="1">
      <alignment vertical="center"/>
      <protection locked="0"/>
    </xf>
    <xf numFmtId="0" fontId="36" fillId="30" borderId="21" xfId="49" applyFont="1" applyFill="1" applyBorder="1" applyProtection="1">
      <alignment vertical="center"/>
      <protection locked="0"/>
    </xf>
    <xf numFmtId="0" fontId="36" fillId="30" borderId="14" xfId="49" applyFont="1" applyFill="1" applyBorder="1" applyProtection="1">
      <alignment vertical="center"/>
      <protection locked="0"/>
    </xf>
    <xf numFmtId="0" fontId="36" fillId="30" borderId="22" xfId="49" applyFont="1" applyFill="1" applyBorder="1" applyProtection="1">
      <alignment vertical="center"/>
      <protection locked="0"/>
    </xf>
    <xf numFmtId="0" fontId="31" fillId="24" borderId="39" xfId="0" applyFont="1" applyFill="1" applyBorder="1" applyAlignment="1">
      <alignment horizontal="center" vertical="center"/>
    </xf>
    <xf numFmtId="0" fontId="36" fillId="30" borderId="23" xfId="49" applyFont="1" applyFill="1" applyBorder="1" applyProtection="1">
      <alignment vertical="center"/>
      <protection locked="0"/>
    </xf>
    <xf numFmtId="0" fontId="36" fillId="30" borderId="19" xfId="49" applyFont="1" applyFill="1" applyBorder="1" applyProtection="1">
      <alignment vertical="center"/>
      <protection locked="0"/>
    </xf>
    <xf numFmtId="0" fontId="36" fillId="30" borderId="24" xfId="49" applyFont="1" applyFill="1" applyBorder="1" applyProtection="1">
      <alignment vertical="center"/>
      <protection locked="0"/>
    </xf>
    <xf numFmtId="0" fontId="31" fillId="30" borderId="66" xfId="49" applyFont="1" applyFill="1" applyBorder="1" applyAlignment="1">
      <alignment horizontal="center" vertical="center"/>
    </xf>
    <xf numFmtId="0" fontId="31" fillId="30" borderId="10" xfId="49" applyFont="1" applyFill="1" applyBorder="1" applyAlignment="1">
      <alignment horizontal="center" vertical="center"/>
    </xf>
    <xf numFmtId="0" fontId="31" fillId="30" borderId="39" xfId="49" applyFont="1" applyFill="1" applyBorder="1" applyAlignment="1">
      <alignment horizontal="center" vertical="center"/>
    </xf>
    <xf numFmtId="0" fontId="36" fillId="30" borderId="84" xfId="49" applyFont="1" applyFill="1" applyBorder="1" applyProtection="1">
      <alignment vertical="center"/>
      <protection locked="0"/>
    </xf>
    <xf numFmtId="0" fontId="36" fillId="30" borderId="10" xfId="49" applyFont="1" applyFill="1" applyBorder="1" applyProtection="1">
      <alignment vertical="center"/>
      <protection locked="0"/>
    </xf>
    <xf numFmtId="0" fontId="36" fillId="30" borderId="11" xfId="49" applyFont="1" applyFill="1" applyBorder="1" applyProtection="1">
      <alignment vertical="center"/>
      <protection locked="0"/>
    </xf>
    <xf numFmtId="0" fontId="36" fillId="25" borderId="114" xfId="49" applyFont="1" applyFill="1" applyBorder="1">
      <alignment vertical="center"/>
    </xf>
    <xf numFmtId="0" fontId="36" fillId="25" borderId="16" xfId="49" applyFont="1" applyFill="1" applyBorder="1">
      <alignment vertical="center"/>
    </xf>
    <xf numFmtId="0" fontId="36" fillId="25" borderId="94" xfId="49" applyFont="1" applyFill="1" applyBorder="1">
      <alignment vertical="center"/>
    </xf>
    <xf numFmtId="0" fontId="36" fillId="0" borderId="26" xfId="0" applyFont="1" applyBorder="1" applyAlignment="1" applyProtection="1">
      <alignment vertical="center"/>
      <protection locked="0"/>
    </xf>
    <xf numFmtId="0" fontId="36" fillId="0" borderId="27" xfId="0" applyFont="1" applyBorder="1" applyAlignment="1" applyProtection="1">
      <alignment vertical="center"/>
      <protection locked="0"/>
    </xf>
    <xf numFmtId="0" fontId="36" fillId="0" borderId="28" xfId="0" applyFont="1" applyBorder="1" applyAlignment="1" applyProtection="1">
      <alignment vertical="center"/>
      <protection locked="0"/>
    </xf>
    <xf numFmtId="0" fontId="49" fillId="24" borderId="10" xfId="49" applyFont="1" applyFill="1" applyBorder="1" applyAlignment="1" applyProtection="1">
      <alignment horizontal="center" vertical="center"/>
      <protection locked="0"/>
    </xf>
    <xf numFmtId="0" fontId="49" fillId="24" borderId="11" xfId="49" applyFont="1" applyFill="1" applyBorder="1" applyAlignment="1" applyProtection="1">
      <alignment horizontal="center" vertical="center"/>
      <protection locked="0"/>
    </xf>
    <xf numFmtId="0" fontId="36" fillId="30" borderId="26" xfId="49" applyFont="1" applyFill="1" applyBorder="1" applyProtection="1">
      <alignment vertical="center"/>
      <protection locked="0"/>
    </xf>
    <xf numFmtId="0" fontId="36" fillId="30" borderId="27" xfId="49" applyFont="1" applyFill="1" applyBorder="1" applyProtection="1">
      <alignment vertical="center"/>
      <protection locked="0"/>
    </xf>
    <xf numFmtId="0" fontId="36" fillId="30" borderId="28" xfId="49" applyFont="1" applyFill="1" applyBorder="1" applyProtection="1">
      <alignment vertical="center"/>
      <protection locked="0"/>
    </xf>
    <xf numFmtId="0" fontId="36" fillId="0" borderId="11" xfId="49" applyFont="1" applyBorder="1">
      <alignment vertical="center"/>
    </xf>
    <xf numFmtId="0" fontId="36" fillId="0" borderId="66" xfId="49" applyFont="1" applyBorder="1">
      <alignment vertical="center"/>
    </xf>
    <xf numFmtId="176" fontId="43" fillId="0" borderId="76" xfId="47" applyNumberFormat="1" applyFont="1" applyBorder="1" applyAlignment="1" applyProtection="1">
      <alignment horizontal="center" vertical="center"/>
      <protection locked="0"/>
    </xf>
    <xf numFmtId="176" fontId="43" fillId="0" borderId="81" xfId="47" applyNumberFormat="1" applyFont="1" applyBorder="1" applyAlignment="1" applyProtection="1">
      <alignment horizontal="center" vertical="center"/>
      <protection locked="0"/>
    </xf>
    <xf numFmtId="0" fontId="43" fillId="0" borderId="58" xfId="47" applyFont="1" applyBorder="1" applyAlignment="1">
      <alignment horizontal="center" vertical="center"/>
    </xf>
    <xf numFmtId="0" fontId="43" fillId="0" borderId="59" xfId="47" applyFont="1" applyBorder="1" applyAlignment="1">
      <alignment horizontal="center" vertical="center"/>
    </xf>
    <xf numFmtId="0" fontId="43" fillId="0" borderId="55" xfId="47" applyFont="1" applyBorder="1" applyAlignment="1">
      <alignment horizontal="center" vertical="center"/>
    </xf>
    <xf numFmtId="38" fontId="43" fillId="32" borderId="78" xfId="34" applyFont="1" applyFill="1" applyBorder="1" applyAlignment="1">
      <alignment horizontal="right" vertical="center"/>
    </xf>
    <xf numFmtId="0" fontId="43" fillId="0" borderId="12" xfId="47" applyFont="1" applyBorder="1" applyAlignment="1">
      <alignment horizontal="center" vertical="center"/>
    </xf>
    <xf numFmtId="38" fontId="43" fillId="32" borderId="12" xfId="34" applyFont="1" applyFill="1" applyBorder="1" applyAlignment="1">
      <alignment horizontal="right" vertical="center"/>
    </xf>
    <xf numFmtId="176" fontId="43" fillId="0" borderId="12" xfId="47" applyNumberFormat="1" applyFont="1" applyBorder="1" applyAlignment="1" applyProtection="1">
      <alignment horizontal="center" vertical="center"/>
      <protection locked="0"/>
    </xf>
    <xf numFmtId="176" fontId="43" fillId="0" borderId="47" xfId="47" applyNumberFormat="1" applyFont="1" applyBorder="1" applyAlignment="1" applyProtection="1">
      <alignment horizontal="center" vertical="center"/>
      <protection locked="0"/>
    </xf>
    <xf numFmtId="38" fontId="43" fillId="32" borderId="48" xfId="34" applyFont="1" applyFill="1" applyBorder="1" applyAlignment="1">
      <alignment horizontal="right" vertical="center"/>
    </xf>
    <xf numFmtId="176" fontId="43" fillId="0" borderId="48" xfId="47" applyNumberFormat="1" applyFont="1" applyBorder="1" applyAlignment="1" applyProtection="1">
      <alignment horizontal="center" vertical="center"/>
      <protection locked="0"/>
    </xf>
    <xf numFmtId="176" fontId="43" fillId="0" borderId="49" xfId="47" applyNumberFormat="1" applyFont="1" applyBorder="1" applyAlignment="1" applyProtection="1">
      <alignment horizontal="center" vertical="center"/>
      <protection locked="0"/>
    </xf>
    <xf numFmtId="38" fontId="43" fillId="32" borderId="76" xfId="34" applyFont="1" applyFill="1" applyBorder="1" applyAlignment="1">
      <alignment horizontal="right" vertical="center"/>
    </xf>
    <xf numFmtId="38" fontId="43" fillId="32" borderId="25" xfId="34" applyFont="1" applyFill="1" applyBorder="1" applyAlignment="1">
      <alignment horizontal="right" vertical="center"/>
    </xf>
    <xf numFmtId="176" fontId="43" fillId="0" borderId="25" xfId="47" applyNumberFormat="1" applyFont="1" applyBorder="1" applyAlignment="1" applyProtection="1">
      <alignment horizontal="center" vertical="center"/>
      <protection locked="0"/>
    </xf>
    <xf numFmtId="176" fontId="43" fillId="0" borderId="80" xfId="47" applyNumberFormat="1" applyFont="1" applyBorder="1" applyAlignment="1" applyProtection="1">
      <alignment horizontal="center" vertical="center"/>
      <protection locked="0"/>
    </xf>
    <xf numFmtId="38" fontId="32" fillId="32" borderId="78" xfId="34" applyFont="1" applyFill="1" applyBorder="1" applyAlignment="1">
      <alignment horizontal="right" vertical="center"/>
    </xf>
    <xf numFmtId="176" fontId="32" fillId="0" borderId="78" xfId="47" applyNumberFormat="1" applyFont="1" applyBorder="1" applyAlignment="1" applyProtection="1">
      <alignment horizontal="center" vertical="center"/>
      <protection locked="0"/>
    </xf>
    <xf numFmtId="176" fontId="32" fillId="0" borderId="82" xfId="47" applyNumberFormat="1" applyFont="1" applyBorder="1" applyAlignment="1" applyProtection="1">
      <alignment horizontal="center" vertical="center"/>
      <protection locked="0"/>
    </xf>
    <xf numFmtId="176" fontId="43" fillId="0" borderId="78" xfId="47" applyNumberFormat="1" applyFont="1" applyBorder="1" applyAlignment="1" applyProtection="1">
      <alignment horizontal="center" vertical="center"/>
      <protection locked="0"/>
    </xf>
    <xf numFmtId="176" fontId="43" fillId="0" borderId="82" xfId="47" applyNumberFormat="1" applyFont="1" applyBorder="1" applyAlignment="1" applyProtection="1">
      <alignment horizontal="center" vertical="center"/>
      <protection locked="0"/>
    </xf>
    <xf numFmtId="176" fontId="43" fillId="0" borderId="73" xfId="47" applyNumberFormat="1" applyFont="1" applyBorder="1" applyAlignment="1" applyProtection="1">
      <alignment horizontal="center" vertical="center"/>
      <protection locked="0"/>
    </xf>
    <xf numFmtId="176" fontId="43" fillId="0" borderId="79" xfId="47" applyNumberFormat="1" applyFont="1" applyBorder="1" applyAlignment="1" applyProtection="1">
      <alignment horizontal="center" vertical="center"/>
      <protection locked="0"/>
    </xf>
    <xf numFmtId="0" fontId="43" fillId="0" borderId="76" xfId="47" applyFont="1" applyBorder="1" applyAlignment="1">
      <alignment horizontal="center" vertical="center"/>
    </xf>
    <xf numFmtId="0" fontId="43" fillId="0" borderId="116" xfId="47" applyFont="1" applyBorder="1" applyAlignment="1">
      <alignment horizontal="center" vertical="center" textRotation="255" shrinkToFit="1"/>
    </xf>
    <xf numFmtId="0" fontId="43" fillId="0" borderId="117" xfId="47" applyFont="1" applyBorder="1" applyAlignment="1">
      <alignment horizontal="center" vertical="center" textRotation="255" shrinkToFit="1"/>
    </xf>
    <xf numFmtId="0" fontId="43" fillId="0" borderId="118" xfId="47" applyFont="1" applyBorder="1" applyAlignment="1">
      <alignment horizontal="center" vertical="center" textRotation="255" shrinkToFit="1"/>
    </xf>
    <xf numFmtId="0" fontId="32" fillId="0" borderId="77" xfId="47" applyFont="1" applyBorder="1" applyAlignment="1">
      <alignment horizontal="center" vertical="center"/>
    </xf>
    <xf numFmtId="0" fontId="32" fillId="0" borderId="78" xfId="47" applyFont="1" applyBorder="1" applyAlignment="1">
      <alignment horizontal="center" vertical="center"/>
    </xf>
    <xf numFmtId="176" fontId="43" fillId="0" borderId="73" xfId="47" applyNumberFormat="1" applyFont="1" applyBorder="1" applyAlignment="1">
      <alignment horizontal="center" vertical="center"/>
    </xf>
    <xf numFmtId="0" fontId="43" fillId="0" borderId="25" xfId="47" applyFont="1" applyBorder="1" applyAlignment="1">
      <alignment horizontal="center" vertical="center"/>
    </xf>
    <xf numFmtId="0" fontId="43" fillId="0" borderId="73" xfId="47" applyFont="1" applyBorder="1" applyAlignment="1">
      <alignment horizontal="center" vertical="center"/>
    </xf>
    <xf numFmtId="0" fontId="43" fillId="0" borderId="74" xfId="47" applyFont="1" applyBorder="1" applyAlignment="1">
      <alignment horizontal="center" vertical="center"/>
    </xf>
    <xf numFmtId="0" fontId="43" fillId="0" borderId="75" xfId="47" applyFont="1" applyBorder="1" applyAlignment="1">
      <alignment horizontal="center" vertical="center"/>
    </xf>
    <xf numFmtId="0" fontId="43" fillId="0" borderId="51" xfId="47" applyFont="1" applyBorder="1" applyAlignment="1">
      <alignment horizontal="center" vertical="center"/>
    </xf>
    <xf numFmtId="0" fontId="43" fillId="0" borderId="116" xfId="47" applyFont="1" applyBorder="1" applyAlignment="1">
      <alignment horizontal="center" vertical="center" textRotation="255"/>
    </xf>
    <xf numFmtId="0" fontId="43" fillId="0" borderId="117" xfId="47" applyFont="1" applyBorder="1" applyAlignment="1">
      <alignment horizontal="center" vertical="center" textRotation="255"/>
    </xf>
    <xf numFmtId="0" fontId="43" fillId="0" borderId="118" xfId="47" applyFont="1" applyBorder="1" applyAlignment="1">
      <alignment horizontal="center" vertical="center" textRotation="255"/>
    </xf>
    <xf numFmtId="0" fontId="43" fillId="0" borderId="66" xfId="47" applyFont="1" applyBorder="1" applyAlignment="1">
      <alignment horizontal="center" vertical="center"/>
    </xf>
    <xf numFmtId="0" fontId="43" fillId="0" borderId="10" xfId="47" applyFont="1" applyBorder="1" applyAlignment="1">
      <alignment horizontal="center" vertical="center"/>
    </xf>
    <xf numFmtId="0" fontId="43" fillId="0" borderId="11" xfId="47" applyFont="1" applyBorder="1" applyAlignment="1">
      <alignment horizontal="center" vertical="center"/>
    </xf>
    <xf numFmtId="0" fontId="46" fillId="32" borderId="56" xfId="47" applyFont="1" applyFill="1" applyBorder="1" applyAlignment="1">
      <alignment horizontal="center" vertical="center" shrinkToFit="1"/>
    </xf>
    <xf numFmtId="0" fontId="46" fillId="32" borderId="17" xfId="47" applyFont="1" applyFill="1" applyBorder="1" applyAlignment="1">
      <alignment horizontal="center" vertical="center" shrinkToFit="1"/>
    </xf>
    <xf numFmtId="0" fontId="46" fillId="32" borderId="72" xfId="47" applyFont="1" applyFill="1" applyBorder="1" applyAlignment="1">
      <alignment horizontal="center" vertical="center" shrinkToFit="1"/>
    </xf>
    <xf numFmtId="0" fontId="46" fillId="32" borderId="64" xfId="47" applyFont="1" applyFill="1" applyBorder="1" applyAlignment="1">
      <alignment horizontal="center" vertical="center" shrinkToFit="1"/>
    </xf>
    <xf numFmtId="0" fontId="46" fillId="32" borderId="36" xfId="47" applyFont="1" applyFill="1" applyBorder="1" applyAlignment="1">
      <alignment horizontal="center" vertical="center" shrinkToFit="1"/>
    </xf>
    <xf numFmtId="0" fontId="46" fillId="32" borderId="65" xfId="47" applyFont="1" applyFill="1" applyBorder="1" applyAlignment="1">
      <alignment horizontal="center" vertical="center" shrinkToFit="1"/>
    </xf>
    <xf numFmtId="0" fontId="44" fillId="0" borderId="0" xfId="47" applyFont="1">
      <alignment vertical="center"/>
    </xf>
    <xf numFmtId="0" fontId="38" fillId="0" borderId="0" xfId="47" applyFont="1">
      <alignment vertical="center"/>
    </xf>
    <xf numFmtId="0" fontId="44" fillId="0" borderId="0" xfId="47" applyFont="1" applyAlignment="1" applyProtection="1">
      <alignment horizontal="center" vertical="center" shrinkToFit="1"/>
      <protection locked="0"/>
    </xf>
    <xf numFmtId="0" fontId="45" fillId="0" borderId="0" xfId="47" applyFont="1" applyAlignment="1" applyProtection="1">
      <alignment horizontal="center" vertical="center" shrinkToFit="1"/>
      <protection locked="0"/>
    </xf>
    <xf numFmtId="0" fontId="44" fillId="0" borderId="63" xfId="47" applyFont="1" applyBorder="1" applyAlignment="1">
      <alignment horizontal="right" vertical="center"/>
    </xf>
    <xf numFmtId="0" fontId="44" fillId="0" borderId="0" xfId="47" applyFont="1" applyAlignment="1">
      <alignment horizontal="right" vertical="center"/>
    </xf>
    <xf numFmtId="0" fontId="57" fillId="0" borderId="0" xfId="47" applyFont="1" applyAlignment="1">
      <alignment horizontal="right" vertical="center" shrinkToFit="1"/>
    </xf>
    <xf numFmtId="185" fontId="35" fillId="0" borderId="0" xfId="0" applyNumberFormat="1" applyFont="1" applyAlignment="1">
      <alignment horizontal="center" vertical="center"/>
    </xf>
    <xf numFmtId="0" fontId="48" fillId="0" borderId="48" xfId="47" applyFont="1" applyBorder="1" applyAlignment="1">
      <alignment horizontal="center" vertical="center"/>
    </xf>
    <xf numFmtId="0" fontId="43" fillId="0" borderId="48" xfId="47" applyFont="1" applyBorder="1" applyAlignment="1">
      <alignment horizontal="center" vertical="center"/>
    </xf>
    <xf numFmtId="0" fontId="38" fillId="0" borderId="48" xfId="47" applyFont="1" applyBorder="1" applyAlignment="1">
      <alignment horizontal="center" vertical="center"/>
    </xf>
    <xf numFmtId="0" fontId="38" fillId="0" borderId="49" xfId="47" applyFont="1" applyBorder="1" applyAlignment="1">
      <alignment horizontal="center" vertical="center"/>
    </xf>
    <xf numFmtId="0" fontId="42" fillId="0" borderId="50" xfId="47" applyFont="1" applyBorder="1" applyAlignment="1">
      <alignment horizontal="center" vertical="center"/>
    </xf>
    <xf numFmtId="0" fontId="42" fillId="0" borderId="51" xfId="47" applyFont="1" applyBorder="1" applyAlignment="1">
      <alignment horizontal="center" vertical="center"/>
    </xf>
    <xf numFmtId="0" fontId="43" fillId="0" borderId="10" xfId="0" applyFont="1" applyBorder="1" applyAlignment="1">
      <alignment horizontal="left" vertical="center"/>
    </xf>
    <xf numFmtId="0" fontId="43" fillId="0" borderId="52" xfId="0" applyFont="1" applyBorder="1" applyAlignment="1">
      <alignment horizontal="left" vertical="center"/>
    </xf>
    <xf numFmtId="0" fontId="42" fillId="0" borderId="71" xfId="47" applyFont="1" applyBorder="1" applyAlignment="1">
      <alignment horizontal="center" vertical="center"/>
    </xf>
    <xf numFmtId="0" fontId="42" fillId="0" borderId="70" xfId="47" applyFont="1" applyBorder="1" applyAlignment="1">
      <alignment horizontal="center" vertical="center"/>
    </xf>
    <xf numFmtId="185" fontId="46" fillId="0" borderId="40" xfId="47" applyNumberFormat="1" applyFont="1" applyBorder="1" applyAlignment="1" applyProtection="1">
      <alignment horizontal="right" vertical="center" shrinkToFit="1"/>
      <protection locked="0"/>
    </xf>
    <xf numFmtId="0" fontId="38" fillId="0" borderId="69" xfId="47" applyFont="1" applyBorder="1" applyAlignment="1">
      <alignment horizontal="center" vertical="center"/>
    </xf>
    <xf numFmtId="0" fontId="38" fillId="0" borderId="70" xfId="47" applyFont="1" applyBorder="1" applyAlignment="1">
      <alignment horizontal="center" vertical="center"/>
    </xf>
    <xf numFmtId="181" fontId="38" fillId="32" borderId="40" xfId="47" applyNumberFormat="1" applyFont="1" applyFill="1" applyBorder="1" applyAlignment="1" applyProtection="1">
      <alignment horizontal="right" vertical="center"/>
      <protection locked="0"/>
    </xf>
    <xf numFmtId="56" fontId="38" fillId="32" borderId="40" xfId="47" applyNumberFormat="1" applyFont="1" applyFill="1" applyBorder="1" applyAlignment="1" applyProtection="1">
      <alignment horizontal="right" vertical="center" shrinkToFit="1"/>
      <protection locked="0"/>
    </xf>
    <xf numFmtId="0" fontId="38" fillId="32" borderId="40" xfId="47" applyFont="1" applyFill="1" applyBorder="1" applyAlignment="1" applyProtection="1">
      <alignment horizontal="right" vertical="center" shrinkToFit="1"/>
      <protection locked="0"/>
    </xf>
    <xf numFmtId="0" fontId="42" fillId="0" borderId="46" xfId="47" applyFont="1" applyBorder="1" applyAlignment="1">
      <alignment horizontal="center" vertical="center"/>
    </xf>
    <xf numFmtId="0" fontId="42" fillId="0" borderId="11" xfId="47" applyFont="1" applyBorder="1" applyAlignment="1">
      <alignment horizontal="center" vertical="center"/>
    </xf>
    <xf numFmtId="49" fontId="43" fillId="0" borderId="66" xfId="47" applyNumberFormat="1" applyFont="1" applyBorder="1" applyAlignment="1" applyProtection="1">
      <alignment horizontal="left" vertical="center"/>
      <protection locked="0"/>
    </xf>
    <xf numFmtId="0" fontId="43" fillId="0" borderId="10" xfId="47" applyFont="1" applyBorder="1" applyAlignment="1" applyProtection="1">
      <alignment horizontal="left" vertical="center"/>
      <protection locked="0"/>
    </xf>
    <xf numFmtId="0" fontId="43" fillId="0" borderId="52" xfId="47" applyFont="1" applyBorder="1" applyAlignment="1" applyProtection="1">
      <alignment horizontal="left" vertical="center"/>
      <protection locked="0"/>
    </xf>
    <xf numFmtId="0" fontId="43" fillId="0" borderId="66" xfId="47" applyFont="1" applyBorder="1" applyAlignment="1" applyProtection="1">
      <alignment horizontal="left" vertical="center"/>
      <protection locked="0"/>
    </xf>
    <xf numFmtId="0" fontId="47" fillId="0" borderId="66" xfId="47" applyFont="1" applyBorder="1" applyAlignment="1" applyProtection="1">
      <alignment horizontal="center" vertical="center"/>
      <protection locked="0"/>
    </xf>
    <xf numFmtId="0" fontId="47" fillId="0" borderId="10" xfId="47" applyFont="1" applyBorder="1" applyAlignment="1" applyProtection="1">
      <alignment horizontal="center" vertical="center"/>
      <protection locked="0"/>
    </xf>
    <xf numFmtId="0" fontId="47" fillId="0" borderId="10" xfId="47" applyFont="1" applyBorder="1" applyAlignment="1">
      <alignment horizontal="center" vertical="center"/>
    </xf>
    <xf numFmtId="0" fontId="47" fillId="0" borderId="11" xfId="47" applyFont="1" applyBorder="1" applyAlignment="1">
      <alignment horizontal="center" vertical="center"/>
    </xf>
    <xf numFmtId="177" fontId="45" fillId="32" borderId="66" xfId="47" applyNumberFormat="1" applyFont="1" applyFill="1" applyBorder="1" applyAlignment="1">
      <alignment horizontal="right" vertical="center"/>
    </xf>
    <xf numFmtId="0" fontId="45" fillId="32" borderId="10" xfId="47" applyFont="1" applyFill="1" applyBorder="1">
      <alignment vertical="center"/>
    </xf>
    <xf numFmtId="0" fontId="45" fillId="32" borderId="52" xfId="47" applyFont="1" applyFill="1" applyBorder="1">
      <alignment vertical="center"/>
    </xf>
    <xf numFmtId="0" fontId="48" fillId="0" borderId="12" xfId="47" applyFont="1" applyBorder="1" applyAlignment="1" applyProtection="1">
      <alignment horizontal="center" vertical="center"/>
      <protection locked="0"/>
    </xf>
    <xf numFmtId="0" fontId="38" fillId="0" borderId="12" xfId="0" applyFont="1" applyBorder="1" applyAlignment="1">
      <alignment horizontal="center"/>
    </xf>
    <xf numFmtId="0" fontId="38" fillId="0" borderId="47" xfId="0" applyFont="1" applyBorder="1" applyAlignment="1">
      <alignment horizontal="center"/>
    </xf>
    <xf numFmtId="0" fontId="42" fillId="0" borderId="53" xfId="47" applyFont="1" applyBorder="1" applyAlignment="1">
      <alignment horizontal="center" vertical="center"/>
    </xf>
    <xf numFmtId="0" fontId="42" fillId="0" borderId="38" xfId="47" applyFont="1" applyBorder="1" applyAlignment="1">
      <alignment horizontal="center" vertical="center"/>
    </xf>
    <xf numFmtId="0" fontId="42" fillId="0" borderId="54" xfId="47" applyFont="1" applyBorder="1" applyAlignment="1">
      <alignment horizontal="center" vertical="center"/>
    </xf>
    <xf numFmtId="0" fontId="42" fillId="0" borderId="55" xfId="47" applyFont="1" applyBorder="1" applyAlignment="1">
      <alignment horizontal="center" vertical="center"/>
    </xf>
    <xf numFmtId="0" fontId="58" fillId="0" borderId="56" xfId="47" applyFont="1" applyBorder="1" applyAlignment="1" applyProtection="1">
      <alignment vertical="center" shrinkToFit="1"/>
      <protection locked="0"/>
    </xf>
    <xf numFmtId="0" fontId="38" fillId="0" borderId="17" xfId="47" applyFont="1" applyBorder="1" applyAlignment="1" applyProtection="1">
      <alignment vertical="center" shrinkToFit="1"/>
      <protection locked="0"/>
    </xf>
    <xf numFmtId="0" fontId="38" fillId="0" borderId="57" xfId="47" applyFont="1" applyBorder="1" applyAlignment="1" applyProtection="1">
      <alignment vertical="center" shrinkToFit="1"/>
      <protection locked="0"/>
    </xf>
    <xf numFmtId="0" fontId="48" fillId="0" borderId="58" xfId="47" applyFont="1" applyBorder="1" applyProtection="1">
      <alignment vertical="center"/>
      <protection locked="0"/>
    </xf>
    <xf numFmtId="0" fontId="48" fillId="0" borderId="59" xfId="47" applyFont="1" applyBorder="1" applyProtection="1">
      <alignment vertical="center"/>
      <protection locked="0"/>
    </xf>
    <xf numFmtId="0" fontId="48" fillId="0" borderId="60" xfId="47" applyFont="1" applyBorder="1" applyProtection="1">
      <alignment vertical="center"/>
      <protection locked="0"/>
    </xf>
    <xf numFmtId="0" fontId="48" fillId="0" borderId="61" xfId="0" applyFont="1" applyBorder="1" applyAlignment="1">
      <alignment horizontal="center" vertical="center"/>
    </xf>
    <xf numFmtId="0" fontId="48" fillId="0" borderId="62" xfId="0" applyFont="1" applyBorder="1" applyAlignment="1">
      <alignment horizontal="center" vertical="center"/>
    </xf>
    <xf numFmtId="0" fontId="48" fillId="0" borderId="63" xfId="0" applyFont="1" applyBorder="1" applyAlignment="1">
      <alignment horizontal="center" vertical="center"/>
    </xf>
    <xf numFmtId="0" fontId="48" fillId="0" borderId="38" xfId="0" applyFont="1" applyBorder="1" applyAlignment="1">
      <alignment horizontal="center" vertical="center"/>
    </xf>
    <xf numFmtId="0" fontId="48" fillId="0" borderId="64" xfId="0" applyFont="1" applyBorder="1" applyAlignment="1">
      <alignment horizontal="center" vertical="center"/>
    </xf>
    <xf numFmtId="0" fontId="48" fillId="0" borderId="65" xfId="0" applyFont="1" applyBorder="1" applyAlignment="1">
      <alignment horizontal="center" vertical="center"/>
    </xf>
    <xf numFmtId="0" fontId="43" fillId="0" borderId="36" xfId="47" applyFont="1" applyBorder="1" applyAlignment="1" applyProtection="1">
      <alignment horizontal="left" vertical="center"/>
      <protection locked="0"/>
    </xf>
    <xf numFmtId="0" fontId="43" fillId="0" borderId="43" xfId="47" applyFont="1" applyBorder="1" applyAlignment="1" applyProtection="1">
      <alignment horizontal="left" vertical="center"/>
      <protection locked="0"/>
    </xf>
    <xf numFmtId="0" fontId="48" fillId="0" borderId="66" xfId="47" applyFont="1" applyBorder="1" applyAlignment="1">
      <alignment horizontal="center" vertical="center"/>
    </xf>
    <xf numFmtId="0" fontId="48" fillId="0" borderId="11" xfId="47" applyFont="1" applyBorder="1" applyAlignment="1">
      <alignment horizontal="center" vertical="center"/>
    </xf>
    <xf numFmtId="0" fontId="43" fillId="0" borderId="64" xfId="47" applyFont="1" applyBorder="1" applyAlignment="1" applyProtection="1">
      <alignment horizontal="center" vertical="center"/>
      <protection locked="0"/>
    </xf>
    <xf numFmtId="0" fontId="43" fillId="0" borderId="65" xfId="47" applyFont="1" applyBorder="1" applyAlignment="1" applyProtection="1">
      <alignment horizontal="center" vertical="center"/>
      <protection locked="0"/>
    </xf>
    <xf numFmtId="0" fontId="42" fillId="0" borderId="67" xfId="47" applyFont="1" applyBorder="1" applyAlignment="1">
      <alignment horizontal="center" vertical="center"/>
    </xf>
    <xf numFmtId="0" fontId="42" fillId="0" borderId="62" xfId="47" applyFont="1" applyBorder="1" applyAlignment="1">
      <alignment horizontal="center" vertical="center"/>
    </xf>
    <xf numFmtId="0" fontId="42" fillId="0" borderId="68" xfId="47" applyFont="1" applyBorder="1" applyAlignment="1">
      <alignment horizontal="center" vertical="center"/>
    </xf>
    <xf numFmtId="0" fontId="42" fillId="0" borderId="65" xfId="47" applyFont="1" applyBorder="1" applyAlignment="1">
      <alignment horizontal="center" vertical="center"/>
    </xf>
    <xf numFmtId="0" fontId="43" fillId="0" borderId="69" xfId="47" applyFont="1" applyBorder="1" applyAlignment="1" applyProtection="1">
      <alignment horizontal="center" vertical="center"/>
      <protection locked="0"/>
    </xf>
    <xf numFmtId="0" fontId="43" fillId="0" borderId="70" xfId="47" applyFont="1" applyBorder="1" applyAlignment="1" applyProtection="1">
      <alignment horizontal="center" vertical="center"/>
      <protection locked="0"/>
    </xf>
    <xf numFmtId="0" fontId="43" fillId="0" borderId="66" xfId="0" applyFont="1" applyBorder="1" applyAlignment="1">
      <alignment horizontal="center" vertical="center"/>
    </xf>
    <xf numFmtId="0" fontId="43" fillId="0" borderId="11" xfId="0" applyFont="1" applyBorder="1" applyAlignment="1">
      <alignment horizontal="center" vertical="center"/>
    </xf>
    <xf numFmtId="182" fontId="36" fillId="0" borderId="83" xfId="49" applyNumberFormat="1" applyFont="1" applyBorder="1" applyAlignment="1">
      <alignment horizontal="right" vertical="center"/>
    </xf>
    <xf numFmtId="38" fontId="36" fillId="0" borderId="26" xfId="34" applyFont="1" applyFill="1" applyBorder="1" applyAlignment="1">
      <alignment horizontal="center" vertical="center"/>
    </xf>
    <xf numFmtId="38" fontId="36" fillId="0" borderId="27" xfId="34" applyFont="1" applyFill="1" applyBorder="1" applyAlignment="1">
      <alignment horizontal="center" vertical="center"/>
    </xf>
    <xf numFmtId="38" fontId="36" fillId="0" borderId="30" xfId="34" applyFont="1" applyFill="1" applyBorder="1" applyAlignment="1">
      <alignment horizontal="center" vertical="center"/>
    </xf>
    <xf numFmtId="38" fontId="36" fillId="0" borderId="26" xfId="34" applyFont="1" applyFill="1" applyBorder="1" applyAlignment="1">
      <alignment horizontal="right" vertical="center"/>
    </xf>
    <xf numFmtId="38" fontId="36" fillId="0" borderId="27" xfId="34" applyFont="1" applyFill="1" applyBorder="1" applyAlignment="1">
      <alignment horizontal="right" vertical="center"/>
    </xf>
    <xf numFmtId="38" fontId="36" fillId="0" borderId="30" xfId="34" applyFont="1" applyFill="1" applyBorder="1" applyAlignment="1">
      <alignment horizontal="right" vertical="center"/>
    </xf>
    <xf numFmtId="182" fontId="36" fillId="0" borderId="95" xfId="49" applyNumberFormat="1" applyFont="1" applyBorder="1" applyAlignment="1">
      <alignment horizontal="right" vertical="center"/>
    </xf>
    <xf numFmtId="0" fontId="36" fillId="30" borderId="85" xfId="49" applyFont="1" applyFill="1" applyBorder="1" applyAlignment="1">
      <alignment horizontal="center" vertical="center"/>
    </xf>
    <xf numFmtId="0" fontId="36" fillId="30" borderId="86" xfId="49" applyFont="1" applyFill="1" applyBorder="1" applyAlignment="1">
      <alignment horizontal="center" vertical="center"/>
    </xf>
    <xf numFmtId="0" fontId="36" fillId="30" borderId="26" xfId="49" applyFont="1" applyFill="1" applyBorder="1" applyAlignment="1">
      <alignment horizontal="left" vertical="center" shrinkToFit="1"/>
    </xf>
    <xf numFmtId="0" fontId="36" fillId="30" borderId="27" xfId="49" applyFont="1" applyFill="1" applyBorder="1" applyAlignment="1">
      <alignment horizontal="left" vertical="center" shrinkToFit="1"/>
    </xf>
    <xf numFmtId="0" fontId="36" fillId="30" borderId="30" xfId="49" applyFont="1" applyFill="1" applyBorder="1" applyAlignment="1">
      <alignment horizontal="left" vertical="center" shrinkToFit="1"/>
    </xf>
    <xf numFmtId="38" fontId="36" fillId="30" borderId="26" xfId="34" applyFont="1" applyFill="1" applyBorder="1" applyAlignment="1">
      <alignment horizontal="right" vertical="center"/>
    </xf>
    <xf numFmtId="38" fontId="36" fillId="30" borderId="27" xfId="34" applyFont="1" applyFill="1" applyBorder="1" applyAlignment="1">
      <alignment horizontal="right" vertical="center"/>
    </xf>
    <xf numFmtId="38" fontId="36" fillId="30" borderId="30" xfId="34" applyFont="1" applyFill="1" applyBorder="1" applyAlignment="1">
      <alignment horizontal="right" vertical="center"/>
    </xf>
    <xf numFmtId="38" fontId="36" fillId="0" borderId="21" xfId="34" applyFont="1" applyFill="1" applyBorder="1" applyAlignment="1">
      <alignment horizontal="right" vertical="center"/>
    </xf>
    <xf numFmtId="38" fontId="36" fillId="0" borderId="14" xfId="34" applyFont="1" applyFill="1" applyBorder="1" applyAlignment="1">
      <alignment horizontal="right" vertical="center"/>
    </xf>
    <xf numFmtId="38" fontId="36" fillId="0" borderId="15" xfId="34" applyFont="1" applyFill="1" applyBorder="1" applyAlignment="1">
      <alignment horizontal="right" vertical="center"/>
    </xf>
    <xf numFmtId="0" fontId="36" fillId="0" borderId="23" xfId="49" applyFont="1" applyBorder="1" applyAlignment="1">
      <alignment horizontal="left" vertical="center"/>
    </xf>
    <xf numFmtId="0" fontId="36" fillId="0" borderId="19" xfId="49" applyFont="1" applyBorder="1" applyAlignment="1">
      <alignment horizontal="left" vertical="center"/>
    </xf>
    <xf numFmtId="0" fontId="36" fillId="0" borderId="20" xfId="49" applyFont="1" applyBorder="1" applyAlignment="1">
      <alignment horizontal="left" vertical="center"/>
    </xf>
    <xf numFmtId="176" fontId="31" fillId="24" borderId="87" xfId="49" applyNumberFormat="1" applyFont="1" applyFill="1" applyBorder="1" applyAlignment="1">
      <alignment horizontal="center" vertical="center"/>
    </xf>
    <xf numFmtId="38" fontId="36" fillId="0" borderId="84" xfId="34" applyFont="1" applyFill="1" applyBorder="1" applyAlignment="1">
      <alignment horizontal="right" vertical="center"/>
    </xf>
    <xf numFmtId="38" fontId="36" fillId="0" borderId="10" xfId="34" applyFont="1" applyFill="1" applyBorder="1" applyAlignment="1">
      <alignment horizontal="right" vertical="center"/>
    </xf>
    <xf numFmtId="38" fontId="36" fillId="0" borderId="39" xfId="34" applyFont="1" applyFill="1" applyBorder="1" applyAlignment="1">
      <alignment horizontal="right" vertical="center"/>
    </xf>
    <xf numFmtId="0" fontId="36" fillId="0" borderId="21" xfId="49" applyFont="1" applyBorder="1" applyAlignment="1">
      <alignment horizontal="center" vertical="center"/>
    </xf>
    <xf numFmtId="0" fontId="36" fillId="0" borderId="15" xfId="49" applyFont="1" applyBorder="1" applyAlignment="1">
      <alignment horizontal="center" vertical="center"/>
    </xf>
    <xf numFmtId="0" fontId="36" fillId="0" borderId="21" xfId="49" applyFont="1" applyBorder="1" applyAlignment="1">
      <alignment horizontal="left" vertical="center"/>
    </xf>
    <xf numFmtId="0" fontId="36" fillId="0" borderId="14" xfId="49" applyFont="1" applyBorder="1" applyAlignment="1">
      <alignment horizontal="left" vertical="center"/>
    </xf>
    <xf numFmtId="0" fontId="36" fillId="0" borderId="15" xfId="49" applyFont="1" applyBorder="1" applyAlignment="1">
      <alignment horizontal="left" vertical="center"/>
    </xf>
    <xf numFmtId="0" fontId="36" fillId="0" borderId="21" xfId="49" applyFont="1" applyBorder="1" applyAlignment="1" applyProtection="1">
      <alignment horizontal="left" vertical="center"/>
      <protection locked="0"/>
    </xf>
    <xf numFmtId="0" fontId="36" fillId="0" borderId="14" xfId="49" applyFont="1" applyBorder="1" applyAlignment="1" applyProtection="1">
      <alignment horizontal="left" vertical="center"/>
      <protection locked="0"/>
    </xf>
    <xf numFmtId="0" fontId="36" fillId="0" borderId="15" xfId="49" applyFont="1" applyBorder="1" applyAlignment="1" applyProtection="1">
      <alignment horizontal="left" vertical="center"/>
      <protection locked="0"/>
    </xf>
    <xf numFmtId="0" fontId="36" fillId="0" borderId="56" xfId="49" applyFont="1" applyBorder="1" applyAlignment="1">
      <alignment horizontal="center" vertical="center" wrapText="1"/>
    </xf>
    <xf numFmtId="0" fontId="36" fillId="0" borderId="17" xfId="49" applyFont="1" applyBorder="1" applyAlignment="1">
      <alignment horizontal="center" vertical="center" wrapText="1"/>
    </xf>
    <xf numFmtId="0" fontId="36" fillId="0" borderId="86" xfId="49" applyFont="1" applyBorder="1" applyAlignment="1">
      <alignment horizontal="center" vertical="center" wrapText="1"/>
    </xf>
    <xf numFmtId="0" fontId="36" fillId="0" borderId="63" xfId="49" applyFont="1" applyBorder="1" applyAlignment="1">
      <alignment horizontal="center" vertical="center" wrapText="1"/>
    </xf>
    <xf numFmtId="0" fontId="36" fillId="0" borderId="0" xfId="49" applyFont="1" applyAlignment="1">
      <alignment horizontal="center" vertical="center" wrapText="1"/>
    </xf>
    <xf numFmtId="0" fontId="36" fillId="0" borderId="37" xfId="49" applyFont="1" applyBorder="1" applyAlignment="1">
      <alignment horizontal="center" vertical="center" wrapText="1"/>
    </xf>
    <xf numFmtId="0" fontId="36" fillId="0" borderId="64" xfId="49" applyFont="1" applyBorder="1" applyAlignment="1">
      <alignment horizontal="center" vertical="center" wrapText="1"/>
    </xf>
    <xf numFmtId="0" fontId="36" fillId="0" borderId="36" xfId="49" applyFont="1" applyBorder="1" applyAlignment="1">
      <alignment horizontal="center" vertical="center" wrapText="1"/>
    </xf>
    <xf numFmtId="0" fontId="36" fillId="0" borderId="88" xfId="49" applyFont="1" applyBorder="1" applyAlignment="1">
      <alignment horizontal="center" vertical="center" wrapText="1"/>
    </xf>
    <xf numFmtId="0" fontId="38" fillId="0" borderId="0" xfId="0" applyFont="1" applyAlignment="1">
      <alignment horizontal="left"/>
    </xf>
    <xf numFmtId="0" fontId="36" fillId="0" borderId="22" xfId="49" applyFont="1" applyBorder="1" applyAlignment="1" applyProtection="1">
      <alignment horizontal="left" vertical="center"/>
      <protection locked="0"/>
    </xf>
    <xf numFmtId="0" fontId="36" fillId="0" borderId="89" xfId="0" applyFont="1" applyBorder="1" applyAlignment="1" applyProtection="1">
      <alignment horizontal="right" vertical="center"/>
      <protection locked="0"/>
    </xf>
    <xf numFmtId="0" fontId="36" fillId="0" borderId="90" xfId="0" applyFont="1" applyBorder="1" applyAlignment="1" applyProtection="1">
      <alignment horizontal="right" vertical="center"/>
      <protection locked="0"/>
    </xf>
    <xf numFmtId="38" fontId="36" fillId="0" borderId="84" xfId="34" applyFont="1" applyBorder="1" applyAlignment="1">
      <alignment horizontal="right" vertical="center"/>
    </xf>
    <xf numFmtId="38" fontId="36" fillId="0" borderId="10" xfId="34" applyFont="1" applyBorder="1" applyAlignment="1">
      <alignment horizontal="right" vertical="center"/>
    </xf>
    <xf numFmtId="38" fontId="36" fillId="0" borderId="39" xfId="34" applyFont="1" applyBorder="1" applyAlignment="1">
      <alignment horizontal="right" vertical="center"/>
    </xf>
    <xf numFmtId="182" fontId="36" fillId="0" borderId="87" xfId="49" applyNumberFormat="1" applyFont="1" applyBorder="1" applyAlignment="1">
      <alignment horizontal="right" vertical="center"/>
    </xf>
    <xf numFmtId="0" fontId="36" fillId="0" borderId="84" xfId="49" applyFont="1" applyBorder="1" applyProtection="1">
      <alignment vertical="center"/>
      <protection locked="0"/>
    </xf>
    <xf numFmtId="0" fontId="36" fillId="0" borderId="10" xfId="49" applyFont="1" applyBorder="1" applyProtection="1">
      <alignment vertical="center"/>
      <protection locked="0"/>
    </xf>
    <xf numFmtId="0" fontId="36" fillId="0" borderId="39" xfId="49" applyFont="1" applyBorder="1" applyProtection="1">
      <alignment vertical="center"/>
      <protection locked="0"/>
    </xf>
    <xf numFmtId="0" fontId="36" fillId="0" borderId="26" xfId="49" applyFont="1" applyBorder="1" applyAlignment="1" applyProtection="1">
      <alignment horizontal="left" vertical="center"/>
      <protection locked="0"/>
    </xf>
    <xf numFmtId="0" fontId="36" fillId="0" borderId="27" xfId="49" applyFont="1" applyBorder="1" applyAlignment="1" applyProtection="1">
      <alignment horizontal="left" vertical="center"/>
      <protection locked="0"/>
    </xf>
    <xf numFmtId="0" fontId="36" fillId="0" borderId="30" xfId="49" applyFont="1" applyBorder="1" applyAlignment="1" applyProtection="1">
      <alignment horizontal="left" vertical="center"/>
      <protection locked="0"/>
    </xf>
    <xf numFmtId="182" fontId="36" fillId="0" borderId="89" xfId="49" applyNumberFormat="1" applyFont="1" applyBorder="1" applyAlignment="1">
      <alignment horizontal="right" vertical="center"/>
    </xf>
    <xf numFmtId="38" fontId="36" fillId="0" borderId="91" xfId="34" applyFont="1" applyFill="1" applyBorder="1" applyAlignment="1">
      <alignment horizontal="right" vertical="center"/>
    </xf>
    <xf numFmtId="38" fontId="36" fillId="0" borderId="16" xfId="34" applyFont="1" applyFill="1" applyBorder="1" applyAlignment="1">
      <alignment horizontal="right" vertical="center"/>
    </xf>
    <xf numFmtId="38" fontId="36" fillId="0" borderId="94" xfId="34" applyFont="1" applyFill="1" applyBorder="1" applyAlignment="1">
      <alignment horizontal="right" vertical="center"/>
    </xf>
    <xf numFmtId="182" fontId="36" fillId="0" borderId="91" xfId="49" applyNumberFormat="1" applyFont="1" applyBorder="1" applyAlignment="1">
      <alignment horizontal="right" vertical="center"/>
    </xf>
    <xf numFmtId="182" fontId="36" fillId="0" borderId="16" xfId="49" applyNumberFormat="1" applyFont="1" applyBorder="1" applyAlignment="1">
      <alignment horizontal="right" vertical="center"/>
    </xf>
    <xf numFmtId="182" fontId="36" fillId="0" borderId="94" xfId="49" applyNumberFormat="1" applyFont="1" applyBorder="1" applyAlignment="1">
      <alignment horizontal="right" vertical="center"/>
    </xf>
    <xf numFmtId="0" fontId="36" fillId="0" borderId="91" xfId="49" applyFont="1" applyBorder="1" applyAlignment="1" applyProtection="1">
      <alignment horizontal="left" vertical="center"/>
      <protection locked="0"/>
    </xf>
    <xf numFmtId="0" fontId="36" fillId="0" borderId="16" xfId="49" applyFont="1" applyBorder="1" applyAlignment="1" applyProtection="1">
      <alignment horizontal="left" vertical="center"/>
      <protection locked="0"/>
    </xf>
    <xf numFmtId="0" fontId="36" fillId="0" borderId="94" xfId="49" applyFont="1" applyBorder="1" applyAlignment="1" applyProtection="1">
      <alignment horizontal="left" vertical="center"/>
      <protection locked="0"/>
    </xf>
    <xf numFmtId="0" fontId="36" fillId="0" borderId="28" xfId="49" applyFont="1" applyBorder="1" applyAlignment="1" applyProtection="1">
      <alignment horizontal="left" vertical="center"/>
      <protection locked="0"/>
    </xf>
    <xf numFmtId="38" fontId="36" fillId="0" borderId="23" xfId="34" applyFont="1" applyFill="1" applyBorder="1" applyAlignment="1">
      <alignment horizontal="right" vertical="center"/>
    </xf>
    <xf numFmtId="38" fontId="36" fillId="0" borderId="19" xfId="34" applyFont="1" applyFill="1" applyBorder="1" applyAlignment="1">
      <alignment horizontal="right" vertical="center"/>
    </xf>
    <xf numFmtId="38" fontId="36" fillId="0" borderId="20" xfId="34" applyFont="1" applyFill="1" applyBorder="1" applyAlignment="1">
      <alignment horizontal="right" vertical="center"/>
    </xf>
    <xf numFmtId="0" fontId="36" fillId="0" borderId="11" xfId="49" applyFont="1" applyBorder="1" applyProtection="1">
      <alignment vertical="center"/>
      <protection locked="0"/>
    </xf>
    <xf numFmtId="176" fontId="31" fillId="24" borderId="66" xfId="49" applyNumberFormat="1" applyFont="1" applyFill="1" applyBorder="1" applyAlignment="1">
      <alignment horizontal="center" vertical="center"/>
    </xf>
    <xf numFmtId="176" fontId="31" fillId="24" borderId="10" xfId="49" applyNumberFormat="1" applyFont="1" applyFill="1" applyBorder="1" applyAlignment="1">
      <alignment horizontal="center" vertical="center"/>
    </xf>
    <xf numFmtId="176" fontId="31" fillId="24" borderId="11" xfId="49" applyNumberFormat="1" applyFont="1" applyFill="1" applyBorder="1" applyAlignment="1">
      <alignment horizontal="center" vertical="center"/>
    </xf>
    <xf numFmtId="38" fontId="36" fillId="0" borderId="107" xfId="49" applyNumberFormat="1" applyFont="1" applyBorder="1" applyAlignment="1">
      <alignment horizontal="right" vertical="center"/>
    </xf>
    <xf numFmtId="0" fontId="36" fillId="0" borderId="0" xfId="49" applyFont="1" applyAlignment="1">
      <alignment horizontal="right" vertical="center"/>
    </xf>
    <xf numFmtId="0" fontId="36" fillId="0" borderId="37" xfId="49" applyFont="1" applyBorder="1" applyAlignment="1">
      <alignment horizontal="right" vertical="center"/>
    </xf>
    <xf numFmtId="38" fontId="36" fillId="0" borderId="107" xfId="34" applyFont="1" applyBorder="1" applyAlignment="1" applyProtection="1">
      <alignment horizontal="right" vertical="center"/>
    </xf>
    <xf numFmtId="38" fontId="36" fillId="0" borderId="0" xfId="34" applyFont="1" applyBorder="1" applyAlignment="1" applyProtection="1">
      <alignment horizontal="right" vertical="center"/>
    </xf>
    <xf numFmtId="0" fontId="40" fillId="0" borderId="28" xfId="49" applyFont="1" applyBorder="1" applyAlignment="1">
      <alignment horizontal="center" vertical="center"/>
    </xf>
    <xf numFmtId="0" fontId="40" fillId="0" borderId="103" xfId="49" applyFont="1" applyBorder="1" applyAlignment="1">
      <alignment horizontal="center" vertical="center"/>
    </xf>
    <xf numFmtId="2" fontId="36" fillId="0" borderId="22" xfId="49" applyNumberFormat="1" applyFont="1" applyBorder="1" applyAlignment="1">
      <alignment horizontal="center" vertical="center"/>
    </xf>
    <xf numFmtId="2" fontId="36" fillId="0" borderId="109" xfId="49" applyNumberFormat="1" applyFont="1" applyBorder="1" applyAlignment="1">
      <alignment horizontal="center" vertical="center"/>
    </xf>
    <xf numFmtId="38" fontId="34" fillId="0" borderId="84" xfId="49" applyNumberFormat="1" applyFont="1" applyBorder="1" applyAlignment="1">
      <alignment horizontal="right" vertical="center"/>
    </xf>
    <xf numFmtId="0" fontId="34" fillId="0" borderId="10" xfId="49" applyFont="1" applyBorder="1" applyAlignment="1">
      <alignment horizontal="right" vertical="center"/>
    </xf>
    <xf numFmtId="0" fontId="34" fillId="0" borderId="39" xfId="49" applyFont="1" applyBorder="1" applyAlignment="1">
      <alignment horizontal="right" vertical="center"/>
    </xf>
    <xf numFmtId="38" fontId="34" fillId="0" borderId="84" xfId="34" applyFont="1" applyBorder="1" applyAlignment="1" applyProtection="1">
      <alignment horizontal="right" vertical="center"/>
    </xf>
    <xf numFmtId="38" fontId="34" fillId="0" borderId="10" xfId="34" applyFont="1" applyBorder="1" applyAlignment="1" applyProtection="1">
      <alignment horizontal="right" vertical="center"/>
    </xf>
    <xf numFmtId="0" fontId="36" fillId="0" borderId="17" xfId="49" applyFont="1" applyBorder="1" applyAlignment="1">
      <alignment horizontal="center" vertical="center"/>
    </xf>
    <xf numFmtId="0" fontId="36" fillId="0" borderId="86" xfId="49" applyFont="1" applyBorder="1" applyAlignment="1">
      <alignment horizontal="center" vertical="center"/>
    </xf>
    <xf numFmtId="0" fontId="36" fillId="0" borderId="0" xfId="49" applyFont="1" applyAlignment="1">
      <alignment horizontal="center" vertical="center"/>
    </xf>
    <xf numFmtId="0" fontId="36" fillId="0" borderId="37" xfId="49" applyFont="1" applyBorder="1" applyAlignment="1">
      <alignment horizontal="center" vertical="center"/>
    </xf>
    <xf numFmtId="0" fontId="36" fillId="0" borderId="64" xfId="49" applyFont="1" applyBorder="1" applyAlignment="1">
      <alignment horizontal="center" vertical="center"/>
    </xf>
    <xf numFmtId="0" fontId="36" fillId="0" borderId="36" xfId="49" applyFont="1" applyBorder="1" applyAlignment="1">
      <alignment horizontal="center" vertical="center"/>
    </xf>
    <xf numFmtId="0" fontId="36" fillId="0" borderId="88" xfId="49" applyFont="1" applyBorder="1" applyAlignment="1">
      <alignment horizontal="center" vertical="center"/>
    </xf>
    <xf numFmtId="0" fontId="36" fillId="30" borderId="85" xfId="49" applyFont="1" applyFill="1" applyBorder="1" applyAlignment="1">
      <alignment horizontal="left" vertical="center" shrinkToFit="1"/>
    </xf>
    <xf numFmtId="0" fontId="36" fillId="30" borderId="17" xfId="49" applyFont="1" applyFill="1" applyBorder="1" applyAlignment="1">
      <alignment horizontal="left" vertical="center" shrinkToFit="1"/>
    </xf>
    <xf numFmtId="0" fontId="36" fillId="30" borderId="86" xfId="49" applyFont="1" applyFill="1" applyBorder="1" applyAlignment="1">
      <alignment horizontal="left" vertical="center" shrinkToFit="1"/>
    </xf>
    <xf numFmtId="0" fontId="36" fillId="30" borderId="21" xfId="49" applyFont="1" applyFill="1" applyBorder="1" applyAlignment="1">
      <alignment horizontal="center" vertical="center"/>
    </xf>
    <xf numFmtId="0" fontId="36" fillId="30" borderId="15" xfId="49" applyFont="1" applyFill="1" applyBorder="1" applyAlignment="1">
      <alignment horizontal="center" vertical="center"/>
    </xf>
    <xf numFmtId="38" fontId="36" fillId="30" borderId="10" xfId="34" applyFont="1" applyFill="1" applyBorder="1" applyAlignment="1" applyProtection="1">
      <alignment horizontal="right" vertical="center"/>
    </xf>
    <xf numFmtId="38" fontId="36" fillId="30" borderId="39" xfId="34" applyFont="1" applyFill="1" applyBorder="1" applyAlignment="1" applyProtection="1">
      <alignment horizontal="right" vertical="center"/>
    </xf>
    <xf numFmtId="0" fontId="31" fillId="24" borderId="56" xfId="49" applyFont="1" applyFill="1" applyBorder="1" applyAlignment="1">
      <alignment horizontal="center" vertical="center"/>
    </xf>
    <xf numFmtId="0" fontId="31" fillId="24" borderId="17" xfId="49" applyFont="1" applyFill="1" applyBorder="1" applyAlignment="1">
      <alignment horizontal="center" vertical="center"/>
    </xf>
    <xf numFmtId="0" fontId="31" fillId="24" borderId="63" xfId="49" applyFont="1" applyFill="1" applyBorder="1" applyAlignment="1">
      <alignment horizontal="center" vertical="center"/>
    </xf>
    <xf numFmtId="0" fontId="31" fillId="24" borderId="0" xfId="49" applyFont="1" applyFill="1" applyAlignment="1">
      <alignment horizontal="center" vertical="center"/>
    </xf>
    <xf numFmtId="0" fontId="31" fillId="24" borderId="64" xfId="49" applyFont="1" applyFill="1" applyBorder="1" applyAlignment="1">
      <alignment horizontal="center" vertical="center"/>
    </xf>
    <xf numFmtId="0" fontId="31" fillId="24" borderId="36" xfId="49" applyFont="1" applyFill="1" applyBorder="1" applyAlignment="1">
      <alignment horizontal="center" vertical="center"/>
    </xf>
    <xf numFmtId="0" fontId="36" fillId="0" borderId="12" xfId="49" applyFont="1" applyBorder="1" applyAlignment="1">
      <alignment horizontal="center" vertical="center"/>
    </xf>
    <xf numFmtId="0" fontId="39" fillId="0" borderId="123" xfId="49" applyFont="1" applyBorder="1" applyAlignment="1">
      <alignment horizontal="center" vertical="center"/>
    </xf>
    <xf numFmtId="0" fontId="36" fillId="0" borderId="105" xfId="49" applyFont="1" applyBorder="1" applyAlignment="1">
      <alignment horizontal="center" vertical="center"/>
    </xf>
    <xf numFmtId="0" fontId="36" fillId="0" borderId="124" xfId="49" applyFont="1" applyBorder="1" applyAlignment="1">
      <alignment horizontal="center" vertical="center" shrinkToFit="1"/>
    </xf>
    <xf numFmtId="0" fontId="34" fillId="0" borderId="12" xfId="49" applyFont="1" applyBorder="1" applyAlignment="1">
      <alignment horizontal="center" vertical="center"/>
    </xf>
    <xf numFmtId="0" fontId="36" fillId="30" borderId="21" xfId="49" applyFont="1" applyFill="1" applyBorder="1" applyAlignment="1">
      <alignment horizontal="left" vertical="center" shrinkToFit="1"/>
    </xf>
    <xf numFmtId="0" fontId="36" fillId="30" borderId="14" xfId="49" applyFont="1" applyFill="1" applyBorder="1" applyAlignment="1">
      <alignment horizontal="left" vertical="center" shrinkToFit="1"/>
    </xf>
    <xf numFmtId="0" fontId="36" fillId="30" borderId="15" xfId="49" applyFont="1" applyFill="1" applyBorder="1" applyAlignment="1">
      <alignment horizontal="left" vertical="center" shrinkToFit="1"/>
    </xf>
    <xf numFmtId="0" fontId="36" fillId="30" borderId="23" xfId="49" applyFont="1" applyFill="1" applyBorder="1" applyAlignment="1">
      <alignment horizontal="left" vertical="center" shrinkToFit="1"/>
    </xf>
    <xf numFmtId="0" fontId="36" fillId="30" borderId="19" xfId="49" applyFont="1" applyFill="1" applyBorder="1" applyAlignment="1">
      <alignment horizontal="left" vertical="center" shrinkToFit="1"/>
    </xf>
    <xf numFmtId="0" fontId="36" fillId="30" borderId="20" xfId="49" applyFont="1" applyFill="1" applyBorder="1" applyAlignment="1">
      <alignment horizontal="left" vertical="center" shrinkToFit="1"/>
    </xf>
    <xf numFmtId="38" fontId="36" fillId="30" borderId="21" xfId="34" applyFont="1" applyFill="1" applyBorder="1" applyAlignment="1">
      <alignment horizontal="right" vertical="center"/>
    </xf>
    <xf numFmtId="38" fontId="36" fillId="30" borderId="14" xfId="34" applyFont="1" applyFill="1" applyBorder="1" applyAlignment="1">
      <alignment horizontal="right" vertical="center"/>
    </xf>
    <xf numFmtId="38" fontId="36" fillId="30" borderId="15" xfId="34" applyFont="1" applyFill="1" applyBorder="1" applyAlignment="1">
      <alignment horizontal="right" vertical="center"/>
    </xf>
    <xf numFmtId="0" fontId="36" fillId="0" borderId="23" xfId="49" applyFont="1" applyBorder="1" applyAlignment="1" applyProtection="1">
      <alignment horizontal="center" vertical="center"/>
      <protection locked="0"/>
    </xf>
    <xf numFmtId="0" fontId="36" fillId="0" borderId="19" xfId="49" applyFont="1" applyBorder="1" applyAlignment="1" applyProtection="1">
      <alignment horizontal="center" vertical="center"/>
      <protection locked="0"/>
    </xf>
    <xf numFmtId="0" fontId="36" fillId="0" borderId="20" xfId="49" applyFont="1" applyBorder="1" applyAlignment="1" applyProtection="1">
      <alignment horizontal="center" vertical="center"/>
      <protection locked="0"/>
    </xf>
    <xf numFmtId="0" fontId="36" fillId="0" borderId="24" xfId="49" applyFont="1" applyBorder="1" applyAlignment="1" applyProtection="1">
      <alignment horizontal="center" vertical="center"/>
      <protection locked="0"/>
    </xf>
    <xf numFmtId="38" fontId="36" fillId="30" borderId="91" xfId="34" applyFont="1" applyFill="1" applyBorder="1" applyAlignment="1">
      <alignment horizontal="right" vertical="center"/>
    </xf>
    <xf numFmtId="38" fontId="36" fillId="30" borderId="16" xfId="34" applyFont="1" applyFill="1" applyBorder="1" applyAlignment="1">
      <alignment horizontal="right" vertical="center"/>
    </xf>
    <xf numFmtId="38" fontId="36" fillId="30" borderId="94" xfId="34" applyFont="1" applyFill="1" applyBorder="1" applyAlignment="1">
      <alignment horizontal="right" vertical="center"/>
    </xf>
    <xf numFmtId="0" fontId="36" fillId="30" borderId="91" xfId="49" applyFont="1" applyFill="1" applyBorder="1" applyAlignment="1">
      <alignment horizontal="center" vertical="center"/>
    </xf>
    <xf numFmtId="0" fontId="36" fillId="30" borderId="94" xfId="49" applyFont="1" applyFill="1" applyBorder="1" applyAlignment="1">
      <alignment horizontal="center" vertical="center"/>
    </xf>
    <xf numFmtId="0" fontId="36" fillId="30" borderId="23" xfId="49" applyFont="1" applyFill="1" applyBorder="1" applyAlignment="1">
      <alignment horizontal="center" vertical="center"/>
    </xf>
    <xf numFmtId="0" fontId="36" fillId="30" borderId="20" xfId="49" applyFont="1" applyFill="1" applyBorder="1" applyAlignment="1">
      <alignment horizontal="center" vertical="center"/>
    </xf>
    <xf numFmtId="0" fontId="36" fillId="0" borderId="23" xfId="49" applyFont="1" applyBorder="1" applyAlignment="1">
      <alignment horizontal="left" vertical="center" shrinkToFit="1"/>
    </xf>
    <xf numFmtId="0" fontId="36" fillId="0" borderId="19" xfId="49" applyFont="1" applyBorder="1" applyAlignment="1">
      <alignment horizontal="left" vertical="center" shrinkToFit="1"/>
    </xf>
    <xf numFmtId="0" fontId="36" fillId="0" borderId="20" xfId="49" applyFont="1" applyBorder="1" applyAlignment="1">
      <alignment horizontal="left" vertical="center" shrinkToFit="1"/>
    </xf>
    <xf numFmtId="182" fontId="36" fillId="0" borderId="21" xfId="49" applyNumberFormat="1" applyFont="1" applyBorder="1" applyAlignment="1">
      <alignment horizontal="right" vertical="center"/>
    </xf>
    <xf numFmtId="182" fontId="36" fillId="0" borderId="14" xfId="49" applyNumberFormat="1" applyFont="1" applyBorder="1" applyAlignment="1">
      <alignment horizontal="right" vertical="center"/>
    </xf>
    <xf numFmtId="182" fontId="36" fillId="0" borderId="15" xfId="49" applyNumberFormat="1" applyFont="1" applyBorder="1" applyAlignment="1">
      <alignment horizontal="right" vertical="center"/>
    </xf>
    <xf numFmtId="38" fontId="36" fillId="0" borderId="85" xfId="34" applyFont="1" applyFill="1" applyBorder="1" applyAlignment="1">
      <alignment horizontal="right" vertical="center"/>
    </xf>
    <xf numFmtId="38" fontId="36" fillId="0" borderId="17" xfId="34" applyFont="1" applyFill="1" applyBorder="1" applyAlignment="1">
      <alignment horizontal="right" vertical="center"/>
    </xf>
    <xf numFmtId="38" fontId="36" fillId="0" borderId="86" xfId="34" applyFont="1" applyFill="1" applyBorder="1" applyAlignment="1">
      <alignment horizontal="right" vertical="center"/>
    </xf>
    <xf numFmtId="182" fontId="36" fillId="0" borderId="23" xfId="49" applyNumberFormat="1" applyFont="1" applyBorder="1" applyAlignment="1">
      <alignment horizontal="right" vertical="center"/>
    </xf>
    <xf numFmtId="182" fontId="36" fillId="0" borderId="19" xfId="49" applyNumberFormat="1" applyFont="1" applyBorder="1" applyAlignment="1">
      <alignment horizontal="right" vertical="center"/>
    </xf>
    <xf numFmtId="182" fontId="36" fillId="0" borderId="20" xfId="49" applyNumberFormat="1" applyFont="1" applyBorder="1" applyAlignment="1">
      <alignment horizontal="right" vertical="center"/>
    </xf>
    <xf numFmtId="0" fontId="36" fillId="0" borderId="23" xfId="49" applyFont="1" applyBorder="1" applyAlignment="1" applyProtection="1">
      <alignment horizontal="left" vertical="center"/>
      <protection locked="0"/>
    </xf>
    <xf numFmtId="0" fontId="36" fillId="0" borderId="19" xfId="49" applyFont="1" applyBorder="1" applyAlignment="1" applyProtection="1">
      <alignment horizontal="left" vertical="center"/>
      <protection locked="0"/>
    </xf>
    <xf numFmtId="0" fontId="36" fillId="0" borderId="20" xfId="49" applyFont="1" applyBorder="1" applyAlignment="1" applyProtection="1">
      <alignment horizontal="left" vertical="center"/>
      <protection locked="0"/>
    </xf>
    <xf numFmtId="0" fontId="36" fillId="0" borderId="96" xfId="49" applyFont="1" applyBorder="1" applyAlignment="1" applyProtection="1">
      <alignment horizontal="left" vertical="center"/>
      <protection locked="0"/>
    </xf>
    <xf numFmtId="182" fontId="36" fillId="0" borderId="96" xfId="49" applyNumberFormat="1" applyFont="1" applyBorder="1" applyAlignment="1">
      <alignment horizontal="right" vertical="center"/>
    </xf>
    <xf numFmtId="38" fontId="36" fillId="0" borderId="83" xfId="34" applyFont="1" applyFill="1" applyBorder="1" applyAlignment="1">
      <alignment horizontal="right" vertical="center"/>
    </xf>
    <xf numFmtId="182" fontId="36" fillId="30" borderId="83" xfId="49" applyNumberFormat="1" applyFont="1" applyFill="1" applyBorder="1" applyAlignment="1">
      <alignment horizontal="right" vertical="center"/>
    </xf>
    <xf numFmtId="0" fontId="36" fillId="30" borderId="83" xfId="0" applyFont="1" applyFill="1" applyBorder="1" applyAlignment="1" applyProtection="1">
      <alignment horizontal="right" vertical="center"/>
      <protection locked="0"/>
    </xf>
    <xf numFmtId="176" fontId="31" fillId="24" borderId="84" xfId="49" applyNumberFormat="1" applyFont="1" applyFill="1" applyBorder="1" applyAlignment="1">
      <alignment horizontal="center" vertical="center"/>
    </xf>
    <xf numFmtId="176" fontId="31" fillId="24" borderId="39" xfId="49" applyNumberFormat="1" applyFont="1" applyFill="1" applyBorder="1" applyAlignment="1">
      <alignment horizontal="center" vertical="center"/>
    </xf>
    <xf numFmtId="38" fontId="36" fillId="0" borderId="96" xfId="34" applyFont="1" applyFill="1" applyBorder="1" applyAlignment="1">
      <alignment horizontal="right" vertical="center"/>
    </xf>
    <xf numFmtId="176" fontId="36" fillId="0" borderId="21" xfId="49" applyNumberFormat="1" applyFont="1" applyBorder="1" applyAlignment="1">
      <alignment horizontal="center" vertical="center"/>
    </xf>
    <xf numFmtId="176" fontId="36" fillId="0" borderId="15" xfId="49" applyNumberFormat="1" applyFont="1" applyBorder="1" applyAlignment="1">
      <alignment horizontal="center" vertical="center"/>
    </xf>
    <xf numFmtId="38" fontId="36" fillId="30" borderId="83" xfId="34" applyFont="1" applyFill="1" applyBorder="1" applyAlignment="1">
      <alignment horizontal="right" vertical="center"/>
    </xf>
    <xf numFmtId="0" fontId="36" fillId="0" borderId="84" xfId="0" applyFont="1" applyBorder="1" applyAlignment="1" applyProtection="1">
      <alignment horizontal="right" vertical="center"/>
      <protection locked="0"/>
    </xf>
    <xf numFmtId="0" fontId="36" fillId="0" borderId="10" xfId="0" applyFont="1" applyBorder="1" applyAlignment="1" applyProtection="1">
      <alignment horizontal="right" vertical="center"/>
      <protection locked="0"/>
    </xf>
    <xf numFmtId="0" fontId="36" fillId="0" borderId="39" xfId="0" applyFont="1" applyBorder="1" applyAlignment="1" applyProtection="1">
      <alignment horizontal="right" vertical="center"/>
      <protection locked="0"/>
    </xf>
    <xf numFmtId="38" fontId="36" fillId="0" borderId="89" xfId="34" applyFont="1" applyFill="1" applyBorder="1" applyAlignment="1">
      <alignment horizontal="right" vertical="center"/>
    </xf>
    <xf numFmtId="176" fontId="36" fillId="0" borderId="21" xfId="49" applyNumberFormat="1" applyFont="1" applyBorder="1" applyAlignment="1">
      <alignment horizontal="left" vertical="center" shrinkToFit="1"/>
    </xf>
    <xf numFmtId="176" fontId="36" fillId="0" borderId="14" xfId="49" applyNumberFormat="1" applyFont="1" applyBorder="1" applyAlignment="1">
      <alignment horizontal="left" vertical="center" shrinkToFit="1"/>
    </xf>
    <xf numFmtId="176" fontId="36" fillId="0" borderId="15" xfId="49" applyNumberFormat="1" applyFont="1" applyBorder="1" applyAlignment="1">
      <alignment horizontal="left" vertical="center" shrinkToFit="1"/>
    </xf>
    <xf numFmtId="0" fontId="36" fillId="0" borderId="23" xfId="49" applyFont="1" applyBorder="1" applyAlignment="1">
      <alignment horizontal="center" vertical="center"/>
    </xf>
    <xf numFmtId="0" fontId="36" fillId="0" borderId="20" xfId="49" applyFont="1" applyBorder="1" applyAlignment="1">
      <alignment horizontal="center" vertical="center"/>
    </xf>
    <xf numFmtId="176" fontId="36" fillId="0" borderId="91" xfId="49" applyNumberFormat="1" applyFont="1" applyBorder="1" applyAlignment="1">
      <alignment horizontal="center" vertical="center"/>
    </xf>
    <xf numFmtId="176" fontId="36" fillId="0" borderId="94" xfId="49" applyNumberFormat="1" applyFont="1" applyBorder="1" applyAlignment="1">
      <alignment horizontal="center" vertical="center"/>
    </xf>
    <xf numFmtId="176" fontId="36" fillId="0" borderId="91" xfId="49" applyNumberFormat="1" applyFont="1" applyBorder="1" applyAlignment="1">
      <alignment horizontal="left" vertical="center" shrinkToFit="1"/>
    </xf>
    <xf numFmtId="176" fontId="36" fillId="0" borderId="16" xfId="49" applyNumberFormat="1" applyFont="1" applyBorder="1" applyAlignment="1">
      <alignment horizontal="left" vertical="center" shrinkToFit="1"/>
    </xf>
    <xf numFmtId="176" fontId="36" fillId="0" borderId="94" xfId="49" applyNumberFormat="1" applyFont="1" applyBorder="1" applyAlignment="1">
      <alignment horizontal="left" vertical="center" shrinkToFit="1"/>
    </xf>
    <xf numFmtId="0" fontId="41" fillId="27" borderId="0" xfId="49" applyFont="1" applyFill="1" applyAlignment="1">
      <alignment horizontal="center" vertical="center"/>
    </xf>
    <xf numFmtId="38" fontId="36" fillId="0" borderId="13" xfId="34" applyFont="1" applyBorder="1" applyAlignment="1" applyProtection="1">
      <alignment horizontal="right" vertical="center"/>
    </xf>
    <xf numFmtId="38" fontId="36" fillId="0" borderId="14" xfId="34" applyFont="1" applyBorder="1" applyAlignment="1" applyProtection="1">
      <alignment horizontal="right" vertical="center"/>
    </xf>
    <xf numFmtId="38" fontId="36" fillId="0" borderId="21" xfId="34" applyFont="1" applyBorder="1" applyAlignment="1" applyProtection="1">
      <alignment horizontal="right" vertical="center"/>
    </xf>
    <xf numFmtId="0" fontId="36" fillId="0" borderId="26" xfId="49" applyFont="1" applyBorder="1" applyAlignment="1">
      <alignment horizontal="center" vertical="center"/>
    </xf>
    <xf numFmtId="0" fontId="36" fillId="0" borderId="27" xfId="49" applyFont="1" applyBorder="1" applyAlignment="1">
      <alignment horizontal="center" vertical="center"/>
    </xf>
    <xf numFmtId="38" fontId="36" fillId="0" borderId="21" xfId="49" applyNumberFormat="1" applyFont="1" applyBorder="1" applyAlignment="1">
      <alignment horizontal="right" vertical="center"/>
    </xf>
    <xf numFmtId="0" fontId="36" fillId="0" borderId="14" xfId="49" applyFont="1" applyBorder="1" applyAlignment="1">
      <alignment horizontal="right" vertical="center"/>
    </xf>
    <xf numFmtId="0" fontId="36" fillId="0" borderId="15" xfId="49" applyFont="1" applyBorder="1" applyAlignment="1">
      <alignment horizontal="right" vertical="center"/>
    </xf>
    <xf numFmtId="0" fontId="36" fillId="0" borderId="30" xfId="49" applyFont="1" applyBorder="1" applyAlignment="1">
      <alignment horizontal="center" vertical="center"/>
    </xf>
    <xf numFmtId="0" fontId="36" fillId="0" borderId="29" xfId="49" applyFont="1" applyBorder="1" applyAlignment="1">
      <alignment horizontal="center" vertical="center"/>
    </xf>
    <xf numFmtId="0" fontId="36" fillId="0" borderId="28" xfId="49" applyFont="1" applyBorder="1" applyAlignment="1">
      <alignment horizontal="center" vertical="center"/>
    </xf>
    <xf numFmtId="38" fontId="34" fillId="0" borderId="66" xfId="34" applyFont="1" applyBorder="1" applyAlignment="1" applyProtection="1">
      <alignment horizontal="right" vertical="center"/>
    </xf>
    <xf numFmtId="38" fontId="36" fillId="0" borderId="63" xfId="34" applyFont="1" applyBorder="1" applyAlignment="1" applyProtection="1">
      <alignment horizontal="right" vertical="center"/>
    </xf>
    <xf numFmtId="2" fontId="34" fillId="0" borderId="11" xfId="49" applyNumberFormat="1" applyFont="1" applyBorder="1" applyAlignment="1">
      <alignment horizontal="center" vertical="center"/>
    </xf>
    <xf numFmtId="2" fontId="34" fillId="0" borderId="108" xfId="49" applyNumberFormat="1" applyFont="1" applyBorder="1" applyAlignment="1">
      <alignment horizontal="center" vertical="center"/>
    </xf>
    <xf numFmtId="2" fontId="36" fillId="0" borderId="24" xfId="49" applyNumberFormat="1" applyFont="1" applyBorder="1" applyAlignment="1">
      <alignment horizontal="center" vertical="center"/>
    </xf>
    <xf numFmtId="2" fontId="36" fillId="0" borderId="104" xfId="49" applyNumberFormat="1" applyFont="1" applyBorder="1" applyAlignment="1">
      <alignment horizontal="center" vertical="center"/>
    </xf>
    <xf numFmtId="38" fontId="36" fillId="0" borderId="23" xfId="49" applyNumberFormat="1" applyFont="1" applyBorder="1" applyAlignment="1">
      <alignment horizontal="right" vertical="center"/>
    </xf>
    <xf numFmtId="0" fontId="36" fillId="0" borderId="19" xfId="49" applyFont="1" applyBorder="1" applyAlignment="1">
      <alignment horizontal="right" vertical="center"/>
    </xf>
    <xf numFmtId="0" fontId="36" fillId="0" borderId="20" xfId="49" applyFont="1" applyBorder="1" applyAlignment="1">
      <alignment horizontal="right" vertical="center"/>
    </xf>
    <xf numFmtId="38" fontId="36" fillId="0" borderId="23" xfId="34" applyFont="1" applyBorder="1" applyAlignment="1" applyProtection="1">
      <alignment horizontal="right" vertical="center"/>
    </xf>
    <xf numFmtId="38" fontId="36" fillId="0" borderId="19" xfId="34" applyFont="1" applyBorder="1" applyAlignment="1" applyProtection="1">
      <alignment horizontal="right" vertical="center"/>
    </xf>
    <xf numFmtId="38" fontId="36" fillId="0" borderId="18" xfId="34" applyFont="1" applyBorder="1" applyAlignment="1" applyProtection="1">
      <alignment horizontal="right" vertical="center"/>
    </xf>
    <xf numFmtId="38" fontId="36" fillId="30" borderId="84" xfId="34" applyFont="1" applyFill="1" applyBorder="1" applyAlignment="1">
      <alignment horizontal="right" vertical="center"/>
    </xf>
    <xf numFmtId="38" fontId="36" fillId="30" borderId="10" xfId="34" applyFont="1" applyFill="1" applyBorder="1" applyAlignment="1">
      <alignment horizontal="right" vertical="center"/>
    </xf>
    <xf numFmtId="38" fontId="36" fillId="30" borderId="39" xfId="34" applyFont="1" applyFill="1" applyBorder="1" applyAlignment="1">
      <alignment horizontal="right" vertical="center"/>
    </xf>
    <xf numFmtId="2" fontId="36" fillId="0" borderId="38" xfId="49" applyNumberFormat="1" applyFont="1" applyBorder="1" applyAlignment="1">
      <alignment horizontal="center" vertical="center"/>
    </xf>
    <xf numFmtId="2" fontId="36" fillId="0" borderId="106" xfId="49" applyNumberFormat="1" applyFont="1" applyBorder="1" applyAlignment="1">
      <alignment horizontal="center" vertical="center"/>
    </xf>
    <xf numFmtId="0" fontId="36" fillId="0" borderId="84" xfId="49" applyFont="1" applyBorder="1" applyAlignment="1" applyProtection="1">
      <alignment horizontal="left" vertical="center"/>
      <protection locked="0"/>
    </xf>
    <xf numFmtId="0" fontId="36" fillId="0" borderId="10" xfId="49" applyFont="1" applyBorder="1" applyAlignment="1" applyProtection="1">
      <alignment horizontal="left" vertical="center"/>
      <protection locked="0"/>
    </xf>
    <xf numFmtId="0" fontId="36" fillId="0" borderId="11" xfId="49" applyFont="1" applyBorder="1" applyAlignment="1" applyProtection="1">
      <alignment horizontal="left" vertical="center"/>
      <protection locked="0"/>
    </xf>
    <xf numFmtId="0" fontId="36" fillId="0" borderId="39" xfId="49" applyFont="1" applyBorder="1" applyAlignment="1" applyProtection="1">
      <alignment horizontal="left" vertical="center"/>
      <protection locked="0"/>
    </xf>
    <xf numFmtId="0" fontId="36" fillId="0" borderId="84" xfId="49" applyFont="1" applyBorder="1">
      <alignment vertical="center"/>
    </xf>
    <xf numFmtId="0" fontId="36" fillId="0" borderId="10" xfId="49" applyFont="1" applyBorder="1">
      <alignment vertical="center"/>
    </xf>
    <xf numFmtId="0" fontId="36" fillId="0" borderId="11" xfId="49" applyFont="1" applyBorder="1">
      <alignment vertical="center"/>
    </xf>
    <xf numFmtId="0" fontId="36" fillId="0" borderId="39" xfId="49" applyFont="1" applyBorder="1">
      <alignment vertical="center"/>
    </xf>
    <xf numFmtId="38" fontId="36" fillId="0" borderId="97" xfId="34" applyFont="1" applyFill="1" applyBorder="1" applyAlignment="1">
      <alignment horizontal="right" vertical="center"/>
    </xf>
    <xf numFmtId="0" fontId="36" fillId="0" borderId="63" xfId="49" applyFont="1" applyBorder="1" applyAlignment="1">
      <alignment horizontal="center" vertical="center"/>
    </xf>
    <xf numFmtId="0" fontId="36" fillId="0" borderId="87" xfId="49" applyFont="1" applyBorder="1" applyAlignment="1" applyProtection="1">
      <alignment horizontal="left" vertical="center"/>
      <protection locked="0"/>
    </xf>
    <xf numFmtId="0" fontId="36" fillId="0" borderId="99" xfId="49" applyFont="1" applyBorder="1" applyAlignment="1" applyProtection="1">
      <alignment horizontal="left" vertical="center"/>
      <protection locked="0"/>
    </xf>
    <xf numFmtId="182" fontId="36" fillId="0" borderId="98" xfId="49" applyNumberFormat="1" applyFont="1" applyBorder="1" applyAlignment="1">
      <alignment horizontal="right" vertical="center"/>
    </xf>
    <xf numFmtId="182" fontId="36" fillId="0" borderId="97" xfId="49" applyNumberFormat="1" applyFont="1" applyBorder="1" applyAlignment="1">
      <alignment horizontal="right" vertical="center"/>
    </xf>
    <xf numFmtId="0" fontId="36" fillId="0" borderId="103" xfId="49" applyFont="1" applyBorder="1" applyAlignment="1">
      <alignment horizontal="center" vertical="center"/>
    </xf>
    <xf numFmtId="0" fontId="36" fillId="0" borderId="97" xfId="49" applyFont="1" applyBorder="1" applyAlignment="1">
      <alignment horizontal="center" vertical="center"/>
    </xf>
    <xf numFmtId="0" fontId="36" fillId="0" borderId="104" xfId="49" applyFont="1" applyBorder="1" applyAlignment="1">
      <alignment horizontal="center" vertical="center"/>
    </xf>
    <xf numFmtId="0" fontId="36" fillId="0" borderId="96" xfId="49" applyFont="1" applyBorder="1" applyAlignment="1">
      <alignment horizontal="center" vertical="center"/>
    </xf>
    <xf numFmtId="0" fontId="36" fillId="0" borderId="89" xfId="49" applyFont="1" applyBorder="1" applyAlignment="1">
      <alignment horizontal="left" vertical="center"/>
    </xf>
    <xf numFmtId="0" fontId="36" fillId="0" borderId="89" xfId="49" applyFont="1" applyBorder="1" applyAlignment="1">
      <alignment horizontal="center" vertical="center"/>
    </xf>
    <xf numFmtId="0" fontId="36" fillId="0" borderId="97" xfId="49" applyFont="1" applyBorder="1" applyAlignment="1">
      <alignment horizontal="left" vertical="center"/>
    </xf>
    <xf numFmtId="176" fontId="36" fillId="0" borderId="83" xfId="49" applyNumberFormat="1" applyFont="1" applyBorder="1" applyAlignment="1">
      <alignment horizontal="center" vertical="center"/>
    </xf>
    <xf numFmtId="0" fontId="36" fillId="0" borderId="83" xfId="49" applyFont="1" applyBorder="1" applyAlignment="1">
      <alignment horizontal="left" vertical="center"/>
    </xf>
    <xf numFmtId="0" fontId="31" fillId="24" borderId="84" xfId="49" applyFont="1" applyFill="1" applyBorder="1" applyAlignment="1">
      <alignment horizontal="center" vertical="center"/>
    </xf>
    <xf numFmtId="0" fontId="31" fillId="24" borderId="10" xfId="49" applyFont="1" applyFill="1" applyBorder="1" applyAlignment="1">
      <alignment horizontal="center" vertical="center"/>
    </xf>
    <xf numFmtId="0" fontId="31" fillId="24" borderId="39" xfId="49" applyFont="1" applyFill="1" applyBorder="1" applyAlignment="1">
      <alignment horizontal="center" vertical="center"/>
    </xf>
    <xf numFmtId="176" fontId="36" fillId="0" borderId="89" xfId="49" applyNumberFormat="1" applyFont="1" applyBorder="1" applyAlignment="1">
      <alignment horizontal="center" vertical="center"/>
    </xf>
    <xf numFmtId="176" fontId="36" fillId="0" borderId="97" xfId="49" applyNumberFormat="1" applyFont="1" applyBorder="1" applyAlignment="1">
      <alignment horizontal="center" vertical="center"/>
    </xf>
    <xf numFmtId="176" fontId="36" fillId="0" borderId="26" xfId="49" applyNumberFormat="1" applyFont="1" applyBorder="1" applyAlignment="1">
      <alignment horizontal="center" vertical="center"/>
    </xf>
    <xf numFmtId="176" fontId="36" fillId="0" borderId="30" xfId="49" applyNumberFormat="1" applyFont="1" applyBorder="1" applyAlignment="1">
      <alignment horizontal="center" vertical="center"/>
    </xf>
    <xf numFmtId="176" fontId="36" fillId="0" borderId="23" xfId="49" applyNumberFormat="1" applyFont="1" applyBorder="1" applyAlignment="1">
      <alignment horizontal="center" vertical="center"/>
    </xf>
    <xf numFmtId="176" fontId="36" fillId="0" borderId="20" xfId="49" applyNumberFormat="1" applyFont="1" applyBorder="1" applyAlignment="1">
      <alignment horizontal="center" vertical="center"/>
    </xf>
    <xf numFmtId="0" fontId="31" fillId="24" borderId="87" xfId="49" applyFont="1" applyFill="1" applyBorder="1" applyAlignment="1">
      <alignment horizontal="center" vertical="center"/>
    </xf>
    <xf numFmtId="176" fontId="36" fillId="0" borderId="34" xfId="49" applyNumberFormat="1" applyFont="1" applyBorder="1" applyAlignment="1">
      <alignment horizontal="left" vertical="center" shrinkToFit="1"/>
    </xf>
    <xf numFmtId="176" fontId="36" fillId="0" borderId="32" xfId="49" applyNumberFormat="1" applyFont="1" applyBorder="1" applyAlignment="1">
      <alignment horizontal="left" vertical="center" shrinkToFit="1"/>
    </xf>
    <xf numFmtId="176" fontId="36" fillId="0" borderId="33" xfId="49" applyNumberFormat="1" applyFont="1" applyBorder="1" applyAlignment="1">
      <alignment horizontal="left" vertical="center" shrinkToFit="1"/>
    </xf>
    <xf numFmtId="176" fontId="36" fillId="0" borderId="26" xfId="49" applyNumberFormat="1" applyFont="1" applyBorder="1" applyAlignment="1">
      <alignment horizontal="left" vertical="center" shrinkToFit="1"/>
    </xf>
    <xf numFmtId="176" fontId="36" fillId="0" borderId="27" xfId="49" applyNumberFormat="1" applyFont="1" applyBorder="1" applyAlignment="1">
      <alignment horizontal="left" vertical="center" shrinkToFit="1"/>
    </xf>
    <xf numFmtId="176" fontId="36" fillId="0" borderId="30" xfId="49" applyNumberFormat="1" applyFont="1" applyBorder="1" applyAlignment="1">
      <alignment horizontal="left" vertical="center" shrinkToFit="1"/>
    </xf>
    <xf numFmtId="0" fontId="36" fillId="0" borderId="89" xfId="49" applyFont="1" applyBorder="1" applyAlignment="1" applyProtection="1">
      <alignment horizontal="left" vertical="center"/>
      <protection locked="0"/>
    </xf>
    <xf numFmtId="38" fontId="36" fillId="0" borderId="84" xfId="49" applyNumberFormat="1" applyFont="1" applyBorder="1" applyAlignment="1">
      <alignment horizontal="right" vertical="center"/>
    </xf>
    <xf numFmtId="38" fontId="36" fillId="0" borderId="10" xfId="49" applyNumberFormat="1" applyFont="1" applyBorder="1" applyAlignment="1">
      <alignment horizontal="right" vertical="center"/>
    </xf>
    <xf numFmtId="38" fontId="36" fillId="0" borderId="39" xfId="49" applyNumberFormat="1" applyFont="1" applyBorder="1" applyAlignment="1">
      <alignment horizontal="right" vertical="center"/>
    </xf>
    <xf numFmtId="38" fontId="36" fillId="0" borderId="87" xfId="49" applyNumberFormat="1" applyFont="1" applyBorder="1" applyAlignment="1">
      <alignment horizontal="right" vertical="center"/>
    </xf>
    <xf numFmtId="0" fontId="36" fillId="0" borderId="87" xfId="49" applyFont="1" applyBorder="1" applyAlignment="1">
      <alignment horizontal="right" vertical="center"/>
    </xf>
    <xf numFmtId="176" fontId="36" fillId="0" borderId="89" xfId="49" applyNumberFormat="1" applyFont="1" applyBorder="1" applyAlignment="1" applyProtection="1">
      <alignment horizontal="left" vertical="center"/>
      <protection locked="0"/>
    </xf>
    <xf numFmtId="0" fontId="36" fillId="0" borderId="97" xfId="0" applyFont="1" applyBorder="1" applyAlignment="1" applyProtection="1">
      <alignment horizontal="right" vertical="center"/>
      <protection locked="0"/>
    </xf>
    <xf numFmtId="0" fontId="37" fillId="0" borderId="97" xfId="49" applyFont="1" applyBorder="1" applyAlignment="1">
      <alignment horizontal="center" vertical="center"/>
    </xf>
    <xf numFmtId="0" fontId="37" fillId="0" borderId="101" xfId="49" applyFont="1" applyBorder="1" applyAlignment="1">
      <alignment horizontal="center" vertical="center"/>
    </xf>
    <xf numFmtId="176" fontId="37" fillId="0" borderId="96" xfId="49" applyNumberFormat="1" applyFont="1" applyBorder="1" applyAlignment="1" applyProtection="1">
      <alignment horizontal="center" vertical="center"/>
      <protection locked="0"/>
    </xf>
    <xf numFmtId="176" fontId="36" fillId="0" borderId="97" xfId="49" applyNumberFormat="1" applyFont="1" applyBorder="1" applyAlignment="1" applyProtection="1">
      <alignment horizontal="left" vertical="center"/>
      <protection locked="0"/>
    </xf>
    <xf numFmtId="0" fontId="37" fillId="0" borderId="96" xfId="49" applyFont="1" applyBorder="1" applyAlignment="1" applyProtection="1">
      <alignment horizontal="left" vertical="center"/>
      <protection locked="0"/>
    </xf>
    <xf numFmtId="0" fontId="37" fillId="0" borderId="102" xfId="49" applyFont="1" applyBorder="1" applyAlignment="1" applyProtection="1">
      <alignment horizontal="left" vertical="center"/>
      <protection locked="0"/>
    </xf>
    <xf numFmtId="0" fontId="36" fillId="0" borderId="10" xfId="49" applyFont="1" applyBorder="1" applyAlignment="1">
      <alignment horizontal="center" vertical="center"/>
    </xf>
    <xf numFmtId="0" fontId="36" fillId="0" borderId="85" xfId="49" applyFont="1" applyBorder="1" applyAlignment="1">
      <alignment horizontal="center" vertical="center" shrinkToFit="1"/>
    </xf>
    <xf numFmtId="0" fontId="36" fillId="0" borderId="17" xfId="49" applyFont="1" applyBorder="1" applyAlignment="1">
      <alignment horizontal="center" vertical="center" shrinkToFit="1"/>
    </xf>
    <xf numFmtId="0" fontId="36" fillId="0" borderId="86" xfId="49" applyFont="1" applyBorder="1" applyAlignment="1">
      <alignment horizontal="center" vertical="center" shrinkToFit="1"/>
    </xf>
    <xf numFmtId="0" fontId="36" fillId="0" borderId="93" xfId="49" applyFont="1" applyBorder="1" applyAlignment="1">
      <alignment horizontal="center" vertical="center" shrinkToFit="1"/>
    </xf>
    <xf numFmtId="0" fontId="36" fillId="0" borderId="36" xfId="49" applyFont="1" applyBorder="1" applyAlignment="1">
      <alignment horizontal="center" vertical="center" shrinkToFit="1"/>
    </xf>
    <xf numFmtId="0" fontId="36" fillId="0" borderId="88" xfId="49" applyFont="1" applyBorder="1" applyAlignment="1">
      <alignment horizontal="center" vertical="center" shrinkToFit="1"/>
    </xf>
    <xf numFmtId="0" fontId="36" fillId="0" borderId="97" xfId="49" applyFont="1" applyBorder="1" applyAlignment="1" applyProtection="1">
      <alignment horizontal="left" vertical="center"/>
      <protection locked="0"/>
    </xf>
    <xf numFmtId="0" fontId="31" fillId="24" borderId="66" xfId="0" applyFont="1" applyFill="1" applyBorder="1" applyAlignment="1">
      <alignment horizontal="center" vertical="center"/>
    </xf>
    <xf numFmtId="0" fontId="31" fillId="24" borderId="10" xfId="0" applyFont="1" applyFill="1" applyBorder="1" applyAlignment="1">
      <alignment horizontal="center" vertical="center"/>
    </xf>
    <xf numFmtId="0" fontId="35" fillId="0" borderId="66" xfId="49" applyFont="1" applyBorder="1" applyAlignment="1">
      <alignment horizontal="center" vertical="center"/>
    </xf>
    <xf numFmtId="0" fontId="35" fillId="0" borderId="10" xfId="49" applyFont="1" applyBorder="1" applyAlignment="1">
      <alignment horizontal="center" vertical="center"/>
    </xf>
    <xf numFmtId="0" fontId="35" fillId="0" borderId="39" xfId="49" applyFont="1" applyBorder="1" applyAlignment="1">
      <alignment horizontal="center" vertical="center"/>
    </xf>
    <xf numFmtId="0" fontId="35" fillId="0" borderId="66" xfId="49" applyFont="1" applyBorder="1" applyAlignment="1">
      <alignment horizontal="center" vertical="center" wrapText="1"/>
    </xf>
    <xf numFmtId="0" fontId="35" fillId="0" borderId="10" xfId="49" applyFont="1" applyBorder="1" applyAlignment="1">
      <alignment horizontal="center" vertical="center" wrapText="1"/>
    </xf>
    <xf numFmtId="0" fontId="35" fillId="0" borderId="39" xfId="49" applyFont="1" applyBorder="1" applyAlignment="1">
      <alignment horizontal="center" vertical="center" wrapText="1"/>
    </xf>
    <xf numFmtId="49" fontId="33" fillId="0" borderId="84" xfId="49" applyNumberFormat="1" applyFont="1" applyBorder="1" applyAlignment="1" applyProtection="1">
      <alignment horizontal="left" vertical="center"/>
      <protection locked="0"/>
    </xf>
    <xf numFmtId="0" fontId="33" fillId="0" borderId="10" xfId="49" applyFont="1" applyBorder="1" applyAlignment="1" applyProtection="1">
      <alignment horizontal="left" vertical="center"/>
      <protection locked="0"/>
    </xf>
    <xf numFmtId="0" fontId="33" fillId="0" borderId="11" xfId="49" applyFont="1" applyBorder="1" applyAlignment="1" applyProtection="1">
      <alignment horizontal="left" vertical="center"/>
      <protection locked="0"/>
    </xf>
    <xf numFmtId="0" fontId="33" fillId="0" borderId="10" xfId="49" applyFont="1" applyBorder="1" applyAlignment="1">
      <alignment horizontal="center" vertical="center" shrinkToFit="1"/>
    </xf>
    <xf numFmtId="183" fontId="33" fillId="0" borderId="10" xfId="0" applyNumberFormat="1" applyFont="1" applyBorder="1" applyAlignment="1" applyProtection="1">
      <alignment horizontal="center" vertical="center" shrinkToFit="1"/>
      <protection locked="0"/>
    </xf>
    <xf numFmtId="181" fontId="33" fillId="0" borderId="10" xfId="49" applyNumberFormat="1" applyFont="1" applyBorder="1" applyProtection="1">
      <alignment vertical="center"/>
      <protection locked="0"/>
    </xf>
    <xf numFmtId="181" fontId="35" fillId="0" borderId="10" xfId="0" applyNumberFormat="1" applyFont="1" applyBorder="1" applyAlignment="1">
      <alignment vertical="center"/>
    </xf>
    <xf numFmtId="0" fontId="33" fillId="0" borderId="84" xfId="49" applyFont="1" applyBorder="1" applyAlignment="1">
      <alignment horizontal="center" vertical="center"/>
    </xf>
    <xf numFmtId="0" fontId="33" fillId="0" borderId="10" xfId="49" applyFont="1" applyBorder="1" applyAlignment="1">
      <alignment horizontal="center" vertical="center"/>
    </xf>
    <xf numFmtId="0" fontId="33" fillId="0" borderId="11" xfId="49" applyFont="1" applyBorder="1" applyAlignment="1">
      <alignment horizontal="center" vertical="center"/>
    </xf>
    <xf numFmtId="38" fontId="33" fillId="0" borderId="84" xfId="34" applyFont="1" applyBorder="1" applyAlignment="1" applyProtection="1">
      <alignment horizontal="right" vertical="center"/>
    </xf>
    <xf numFmtId="38" fontId="33" fillId="0" borderId="10" xfId="34" applyFont="1" applyBorder="1" applyAlignment="1" applyProtection="1">
      <alignment horizontal="right" vertical="center"/>
    </xf>
    <xf numFmtId="0" fontId="32" fillId="32" borderId="120" xfId="0" applyFont="1" applyFill="1" applyBorder="1" applyAlignment="1">
      <alignment horizontal="center" vertical="center"/>
    </xf>
    <xf numFmtId="0" fontId="32" fillId="32" borderId="10" xfId="0" applyFont="1" applyFill="1" applyBorder="1" applyAlignment="1">
      <alignment horizontal="center" vertical="center"/>
    </xf>
    <xf numFmtId="49" fontId="33" fillId="32" borderId="10" xfId="0" applyNumberFormat="1" applyFont="1" applyFill="1" applyBorder="1" applyAlignment="1">
      <alignment horizontal="center" vertical="center"/>
    </xf>
    <xf numFmtId="49" fontId="33" fillId="32" borderId="11" xfId="0" applyNumberFormat="1" applyFont="1" applyFill="1" applyBorder="1" applyAlignment="1">
      <alignment horizontal="center" vertical="center"/>
    </xf>
    <xf numFmtId="0" fontId="36" fillId="0" borderId="21" xfId="49" applyFont="1" applyBorder="1" applyAlignment="1" applyProtection="1">
      <alignment horizontal="left" vertical="center" wrapText="1"/>
      <protection locked="0"/>
    </xf>
    <xf numFmtId="0" fontId="36" fillId="0" borderId="14" xfId="49" applyFont="1" applyBorder="1" applyAlignment="1" applyProtection="1">
      <alignment horizontal="left" vertical="center" wrapText="1"/>
      <protection locked="0"/>
    </xf>
    <xf numFmtId="0" fontId="36" fillId="0" borderId="15" xfId="49" applyFont="1" applyBorder="1" applyAlignment="1" applyProtection="1">
      <alignment horizontal="left" vertical="center" wrapText="1"/>
      <protection locked="0"/>
    </xf>
    <xf numFmtId="0" fontId="36" fillId="0" borderId="84" xfId="0" applyFont="1" applyBorder="1" applyAlignment="1" applyProtection="1">
      <alignment horizontal="left" vertical="center"/>
      <protection locked="0"/>
    </xf>
    <xf numFmtId="0" fontId="36" fillId="0" borderId="10" xfId="0" applyFont="1" applyBorder="1" applyAlignment="1" applyProtection="1">
      <alignment horizontal="left" vertical="center"/>
      <protection locked="0"/>
    </xf>
    <xf numFmtId="0" fontId="36" fillId="0" borderId="39" xfId="0" applyFont="1" applyBorder="1" applyAlignment="1" applyProtection="1">
      <alignment horizontal="left" vertical="center"/>
      <protection locked="0"/>
    </xf>
    <xf numFmtId="0" fontId="36" fillId="0" borderId="83" xfId="49" applyFont="1" applyBorder="1" applyAlignment="1" applyProtection="1">
      <alignment horizontal="left" vertical="center"/>
      <protection locked="0"/>
    </xf>
    <xf numFmtId="0" fontId="31" fillId="0" borderId="87" xfId="49" applyFont="1" applyBorder="1" applyAlignment="1" applyProtection="1">
      <alignment horizontal="left" vertical="center"/>
      <protection locked="0"/>
    </xf>
    <xf numFmtId="0" fontId="36" fillId="0" borderId="84" xfId="49" applyFont="1" applyBorder="1" applyAlignment="1" applyProtection="1">
      <alignment horizontal="left" vertical="center" wrapText="1"/>
      <protection locked="0"/>
    </xf>
    <xf numFmtId="0" fontId="36" fillId="0" borderId="10" xfId="49" applyFont="1" applyBorder="1" applyAlignment="1" applyProtection="1">
      <alignment horizontal="left" vertical="center" wrapText="1"/>
      <protection locked="0"/>
    </xf>
    <xf numFmtId="0" fontId="36" fillId="0" borderId="39" xfId="49" applyFont="1" applyBorder="1" applyAlignment="1" applyProtection="1">
      <alignment horizontal="left" vertical="center" wrapText="1"/>
      <protection locked="0"/>
    </xf>
    <xf numFmtId="0" fontId="36" fillId="0" borderId="26" xfId="49" applyFont="1" applyBorder="1" applyAlignment="1" applyProtection="1">
      <alignment horizontal="left" vertical="center" wrapText="1"/>
      <protection locked="0"/>
    </xf>
    <xf numFmtId="0" fontId="36" fillId="0" borderId="27" xfId="49" applyFont="1" applyBorder="1" applyAlignment="1" applyProtection="1">
      <alignment horizontal="left" vertical="center" wrapText="1"/>
      <protection locked="0"/>
    </xf>
    <xf numFmtId="0" fontId="36" fillId="0" borderId="30" xfId="49" applyFont="1" applyBorder="1" applyAlignment="1" applyProtection="1">
      <alignment horizontal="left" vertical="center" wrapText="1"/>
      <protection locked="0"/>
    </xf>
    <xf numFmtId="0" fontId="36" fillId="0" borderId="11" xfId="0" applyFont="1" applyBorder="1" applyAlignment="1" applyProtection="1">
      <alignment horizontal="left" vertical="center"/>
      <protection locked="0"/>
    </xf>
    <xf numFmtId="0" fontId="36" fillId="0" borderId="101" xfId="0" applyFont="1" applyBorder="1" applyAlignment="1" applyProtection="1">
      <alignment horizontal="right" vertical="center"/>
      <protection locked="0"/>
    </xf>
    <xf numFmtId="176" fontId="36" fillId="30" borderId="21" xfId="49" applyNumberFormat="1" applyFont="1" applyFill="1" applyBorder="1" applyAlignment="1">
      <alignment horizontal="center" vertical="center"/>
    </xf>
    <xf numFmtId="176" fontId="36" fillId="30" borderId="15" xfId="49" applyNumberFormat="1" applyFont="1" applyFill="1" applyBorder="1" applyAlignment="1">
      <alignment horizontal="center" vertical="center"/>
    </xf>
    <xf numFmtId="176" fontId="36" fillId="30" borderId="21" xfId="49" applyNumberFormat="1" applyFont="1" applyFill="1" applyBorder="1" applyAlignment="1">
      <alignment horizontal="left" vertical="center" shrinkToFit="1"/>
    </xf>
    <xf numFmtId="176" fontId="36" fillId="30" borderId="14" xfId="49" applyNumberFormat="1" applyFont="1" applyFill="1" applyBorder="1" applyAlignment="1">
      <alignment horizontal="left" vertical="center" shrinkToFit="1"/>
    </xf>
    <xf numFmtId="176" fontId="36" fillId="30" borderId="15" xfId="49" applyNumberFormat="1" applyFont="1" applyFill="1" applyBorder="1" applyAlignment="1">
      <alignment horizontal="left" vertical="center" shrinkToFit="1"/>
    </xf>
    <xf numFmtId="38" fontId="36" fillId="30" borderId="89" xfId="34" applyFont="1" applyFill="1" applyBorder="1" applyAlignment="1">
      <alignment horizontal="right" vertical="center"/>
    </xf>
    <xf numFmtId="0" fontId="36" fillId="30" borderId="0" xfId="49" applyFont="1" applyFill="1" applyAlignment="1">
      <alignment horizontal="center" vertical="center"/>
    </xf>
    <xf numFmtId="0" fontId="36" fillId="0" borderId="90" xfId="49" applyFont="1" applyBorder="1" applyAlignment="1" applyProtection="1">
      <alignment horizontal="left" vertical="center"/>
      <protection locked="0"/>
    </xf>
    <xf numFmtId="0" fontId="36" fillId="0" borderId="101" xfId="49" applyFont="1" applyBorder="1" applyAlignment="1" applyProtection="1">
      <alignment horizontal="left" vertical="center"/>
      <protection locked="0"/>
    </xf>
    <xf numFmtId="0" fontId="36" fillId="0" borderId="100" xfId="49" applyFont="1" applyBorder="1" applyAlignment="1" applyProtection="1">
      <alignment horizontal="left" vertical="center"/>
      <protection locked="0"/>
    </xf>
    <xf numFmtId="0" fontId="36" fillId="0" borderId="102" xfId="49" applyFont="1" applyBorder="1" applyAlignment="1" applyProtection="1">
      <alignment horizontal="left" vertical="center"/>
      <protection locked="0"/>
    </xf>
    <xf numFmtId="0" fontId="36" fillId="30" borderId="100" xfId="0" applyFont="1" applyFill="1" applyBorder="1" applyAlignment="1" applyProtection="1">
      <alignment horizontal="right" vertical="center"/>
      <protection locked="0"/>
    </xf>
    <xf numFmtId="0" fontId="36" fillId="0" borderId="89" xfId="49" applyFont="1" applyBorder="1" applyProtection="1">
      <alignment vertical="center"/>
      <protection locked="0"/>
    </xf>
    <xf numFmtId="0" fontId="36" fillId="0" borderId="90" xfId="49" applyFont="1" applyBorder="1" applyProtection="1">
      <alignment vertical="center"/>
      <protection locked="0"/>
    </xf>
    <xf numFmtId="0" fontId="36" fillId="0" borderId="11" xfId="0" applyFont="1" applyBorder="1" applyAlignment="1" applyProtection="1">
      <alignment horizontal="right" vertical="center"/>
      <protection locked="0"/>
    </xf>
    <xf numFmtId="0" fontId="36" fillId="0" borderId="24" xfId="49" applyFont="1" applyBorder="1" applyAlignment="1" applyProtection="1">
      <alignment horizontal="left" vertical="center"/>
      <protection locked="0"/>
    </xf>
    <xf numFmtId="0" fontId="34" fillId="0" borderId="44" xfId="49" applyFont="1" applyBorder="1" applyAlignment="1">
      <alignment horizontal="center" vertical="center" textRotation="255"/>
    </xf>
    <xf numFmtId="0" fontId="34" fillId="0" borderId="45" xfId="49" applyFont="1" applyBorder="1" applyAlignment="1">
      <alignment horizontal="center" vertical="center" textRotation="255"/>
    </xf>
    <xf numFmtId="0" fontId="34" fillId="0" borderId="25" xfId="49" applyFont="1" applyBorder="1" applyAlignment="1">
      <alignment horizontal="center" vertical="center" textRotation="255"/>
    </xf>
    <xf numFmtId="0" fontId="36" fillId="25" borderId="13" xfId="49" applyFont="1" applyFill="1" applyBorder="1" applyAlignment="1">
      <alignment horizontal="left" vertical="center"/>
    </xf>
    <xf numFmtId="0" fontId="36" fillId="25" borderId="14" xfId="49" applyFont="1" applyFill="1" applyBorder="1" applyAlignment="1">
      <alignment horizontal="left" vertical="center"/>
    </xf>
    <xf numFmtId="0" fontId="36" fillId="25" borderId="15" xfId="49" applyFont="1" applyFill="1" applyBorder="1" applyAlignment="1">
      <alignment horizontal="left" vertical="center"/>
    </xf>
    <xf numFmtId="0" fontId="31" fillId="24" borderId="66" xfId="49" applyFont="1" applyFill="1" applyBorder="1" applyAlignment="1">
      <alignment horizontal="center" vertical="center"/>
    </xf>
    <xf numFmtId="0" fontId="36" fillId="0" borderId="21" xfId="49" applyFont="1" applyBorder="1" applyProtection="1">
      <alignment vertical="center"/>
      <protection locked="0"/>
    </xf>
    <xf numFmtId="0" fontId="36" fillId="0" borderId="14" xfId="49" applyFont="1" applyBorder="1" applyProtection="1">
      <alignment vertical="center"/>
      <protection locked="0"/>
    </xf>
    <xf numFmtId="0" fontId="36" fillId="0" borderId="22" xfId="49" applyFont="1" applyBorder="1" applyProtection="1">
      <alignment vertical="center"/>
      <protection locked="0"/>
    </xf>
    <xf numFmtId="0" fontId="36" fillId="0" borderId="26" xfId="49" applyFont="1" applyBorder="1" applyProtection="1">
      <alignment vertical="center"/>
      <protection locked="0"/>
    </xf>
    <xf numFmtId="0" fontId="36" fillId="0" borderId="27" xfId="49" applyFont="1" applyBorder="1" applyProtection="1">
      <alignment vertical="center"/>
      <protection locked="0"/>
    </xf>
    <xf numFmtId="0" fontId="36" fillId="0" borderId="28" xfId="49" applyFont="1" applyBorder="1" applyProtection="1">
      <alignment vertical="center"/>
      <protection locked="0"/>
    </xf>
    <xf numFmtId="0" fontId="36" fillId="0" borderId="23" xfId="49" applyFont="1" applyBorder="1" applyProtection="1">
      <alignment vertical="center"/>
      <protection locked="0"/>
    </xf>
    <xf numFmtId="0" fontId="36" fillId="0" borderId="19" xfId="49" applyFont="1" applyBorder="1" applyProtection="1">
      <alignment vertical="center"/>
      <protection locked="0"/>
    </xf>
    <xf numFmtId="0" fontId="36" fillId="0" borderId="24" xfId="49" applyFont="1" applyBorder="1" applyProtection="1">
      <alignment vertical="center"/>
      <protection locked="0"/>
    </xf>
    <xf numFmtId="0" fontId="36" fillId="25" borderId="29" xfId="49" applyFont="1" applyFill="1" applyBorder="1" applyAlignment="1">
      <alignment horizontal="left" vertical="center"/>
    </xf>
    <xf numFmtId="0" fontId="36" fillId="25" borderId="27" xfId="49" applyFont="1" applyFill="1" applyBorder="1" applyAlignment="1">
      <alignment horizontal="left" vertical="center"/>
    </xf>
    <xf numFmtId="0" fontId="36" fillId="25" borderId="30" xfId="49" applyFont="1" applyFill="1" applyBorder="1" applyAlignment="1">
      <alignment horizontal="left" vertical="center"/>
    </xf>
    <xf numFmtId="0" fontId="36" fillId="0" borderId="84" xfId="0" applyFont="1" applyBorder="1" applyAlignment="1" applyProtection="1">
      <alignment vertical="center"/>
      <protection locked="0"/>
    </xf>
    <xf numFmtId="0" fontId="36" fillId="0" borderId="10" xfId="0" applyFont="1" applyBorder="1" applyAlignment="1" applyProtection="1">
      <alignment vertical="center"/>
      <protection locked="0"/>
    </xf>
    <xf numFmtId="0" fontId="36" fillId="0" borderId="11" xfId="0" applyFont="1" applyBorder="1" applyAlignment="1" applyProtection="1">
      <alignment vertical="center"/>
      <protection locked="0"/>
    </xf>
    <xf numFmtId="0" fontId="36" fillId="0" borderId="26" xfId="49" applyFont="1" applyBorder="1" applyAlignment="1" applyProtection="1">
      <alignment vertical="center" shrinkToFit="1"/>
      <protection locked="0"/>
    </xf>
    <xf numFmtId="0" fontId="36" fillId="0" borderId="27" xfId="49" applyFont="1" applyBorder="1" applyAlignment="1" applyProtection="1">
      <alignment vertical="center" shrinkToFit="1"/>
      <protection locked="0"/>
    </xf>
    <xf numFmtId="0" fontId="36" fillId="0" borderId="28" xfId="49" applyFont="1" applyBorder="1" applyAlignment="1" applyProtection="1">
      <alignment vertical="center" shrinkToFit="1"/>
      <protection locked="0"/>
    </xf>
    <xf numFmtId="0" fontId="36" fillId="0" borderId="66" xfId="49" applyFont="1" applyBorder="1" applyAlignment="1">
      <alignment horizontal="center" vertical="center"/>
    </xf>
    <xf numFmtId="0" fontId="36" fillId="0" borderId="11" xfId="49" applyFont="1" applyBorder="1" applyAlignment="1">
      <alignment horizontal="center" vertical="center"/>
    </xf>
    <xf numFmtId="0" fontId="49" fillId="24" borderId="110" xfId="49" applyFont="1" applyFill="1" applyBorder="1" applyAlignment="1">
      <alignment horizontal="center" vertical="center"/>
    </xf>
    <xf numFmtId="0" fontId="49" fillId="24" borderId="10" xfId="49" applyFont="1" applyFill="1" applyBorder="1" applyAlignment="1">
      <alignment horizontal="center" vertical="center"/>
    </xf>
    <xf numFmtId="0" fontId="49" fillId="24" borderId="11" xfId="49" applyFont="1" applyFill="1" applyBorder="1" applyAlignment="1">
      <alignment horizontal="center" vertical="center"/>
    </xf>
    <xf numFmtId="0" fontId="49" fillId="24" borderId="66" xfId="49" applyFont="1" applyFill="1" applyBorder="1" applyAlignment="1">
      <alignment horizontal="center" vertical="center"/>
    </xf>
    <xf numFmtId="0" fontId="49" fillId="24" borderId="111" xfId="49" applyFont="1" applyFill="1" applyBorder="1" applyAlignment="1">
      <alignment horizontal="center" vertical="center"/>
    </xf>
    <xf numFmtId="38" fontId="33" fillId="0" borderId="10" xfId="34" applyFont="1" applyBorder="1" applyAlignment="1">
      <alignment horizontal="center" vertical="center"/>
    </xf>
    <xf numFmtId="180" fontId="36" fillId="0" borderId="10" xfId="49" applyNumberFormat="1" applyFont="1" applyBorder="1">
      <alignment vertical="center"/>
    </xf>
    <xf numFmtId="181" fontId="33" fillId="0" borderId="10" xfId="49" applyNumberFormat="1" applyFont="1" applyBorder="1" applyAlignment="1">
      <alignment vertical="center" shrinkToFit="1"/>
    </xf>
    <xf numFmtId="181" fontId="33" fillId="0" borderId="10" xfId="49" applyNumberFormat="1" applyFont="1" applyBorder="1">
      <alignment vertical="center"/>
    </xf>
    <xf numFmtId="176" fontId="33" fillId="32" borderId="10" xfId="0" applyNumberFormat="1" applyFont="1" applyFill="1" applyBorder="1" applyAlignment="1">
      <alignment horizontal="center" vertical="center"/>
    </xf>
    <xf numFmtId="176" fontId="33" fillId="32" borderId="11" xfId="0" applyNumberFormat="1" applyFont="1" applyFill="1" applyBorder="1" applyAlignment="1">
      <alignment horizontal="center" vertical="center"/>
    </xf>
    <xf numFmtId="0" fontId="31" fillId="24" borderId="11" xfId="0" applyFont="1" applyFill="1" applyBorder="1" applyAlignment="1">
      <alignment horizontal="center" vertical="center"/>
    </xf>
    <xf numFmtId="49" fontId="33" fillId="0" borderId="84" xfId="49" applyNumberFormat="1" applyFont="1" applyBorder="1" applyAlignment="1">
      <alignment horizontal="left" vertical="center"/>
    </xf>
    <xf numFmtId="49" fontId="33" fillId="0" borderId="10" xfId="49" applyNumberFormat="1" applyFont="1" applyBorder="1" applyAlignment="1">
      <alignment horizontal="left" vertical="center"/>
    </xf>
    <xf numFmtId="49" fontId="33" fillId="0" borderId="11" xfId="49" applyNumberFormat="1" applyFont="1" applyBorder="1" applyAlignment="1">
      <alignment horizontal="left" vertical="center"/>
    </xf>
    <xf numFmtId="0" fontId="33" fillId="0" borderId="84" xfId="49" applyFont="1" applyBorder="1" applyAlignment="1">
      <alignment horizontal="center" vertical="center" shrinkToFit="1"/>
    </xf>
    <xf numFmtId="183" fontId="33" fillId="0" borderId="10" xfId="0" applyNumberFormat="1" applyFont="1" applyBorder="1" applyAlignment="1">
      <alignment horizontal="center" vertical="center" shrinkToFit="1"/>
    </xf>
    <xf numFmtId="0" fontId="35" fillId="0" borderId="0" xfId="49" applyFont="1" applyAlignment="1">
      <alignment horizontal="center" vertical="center"/>
    </xf>
    <xf numFmtId="0" fontId="36" fillId="25" borderId="18" xfId="49" applyFont="1" applyFill="1" applyBorder="1" applyAlignment="1">
      <alignment horizontal="left" vertical="center"/>
    </xf>
    <xf numFmtId="0" fontId="36" fillId="25" borderId="19" xfId="49" applyFont="1" applyFill="1" applyBorder="1" applyAlignment="1">
      <alignment horizontal="left" vertical="center"/>
    </xf>
    <xf numFmtId="0" fontId="36" fillId="25" borderId="20" xfId="49" applyFont="1" applyFill="1" applyBorder="1" applyAlignment="1">
      <alignment horizontal="left" vertical="center"/>
    </xf>
    <xf numFmtId="0" fontId="36" fillId="25" borderId="31" xfId="49" applyFont="1" applyFill="1" applyBorder="1" applyAlignment="1">
      <alignment horizontal="left" vertical="center"/>
    </xf>
    <xf numFmtId="0" fontId="36" fillId="25" borderId="32" xfId="49" applyFont="1" applyFill="1" applyBorder="1" applyAlignment="1">
      <alignment horizontal="left" vertical="center"/>
    </xf>
    <xf numFmtId="0" fontId="36" fillId="25" borderId="33" xfId="49" applyFont="1" applyFill="1" applyBorder="1" applyAlignment="1">
      <alignment horizontal="left" vertical="center"/>
    </xf>
    <xf numFmtId="0" fontId="36" fillId="0" borderId="34" xfId="49" applyFont="1" applyBorder="1" applyProtection="1">
      <alignment vertical="center"/>
      <protection locked="0"/>
    </xf>
    <xf numFmtId="0" fontId="36" fillId="0" borderId="32" xfId="49" applyFont="1" applyBorder="1" applyProtection="1">
      <alignment vertical="center"/>
      <protection locked="0"/>
    </xf>
    <xf numFmtId="0" fontId="36" fillId="0" borderId="35" xfId="49" applyFont="1" applyBorder="1" applyProtection="1">
      <alignment vertical="center"/>
      <protection locked="0"/>
    </xf>
    <xf numFmtId="0" fontId="36" fillId="0" borderId="21" xfId="0" applyFont="1" applyBorder="1" applyAlignment="1" applyProtection="1">
      <alignment vertical="center"/>
      <protection locked="0"/>
    </xf>
    <xf numFmtId="0" fontId="36" fillId="0" borderId="14" xfId="0" applyFont="1" applyBorder="1" applyAlignment="1" applyProtection="1">
      <alignment vertical="center"/>
      <protection locked="0"/>
    </xf>
    <xf numFmtId="0" fontId="36" fillId="0" borderId="22" xfId="0" applyFont="1" applyBorder="1" applyAlignment="1" applyProtection="1">
      <alignment vertical="center"/>
      <protection locked="0"/>
    </xf>
    <xf numFmtId="0" fontId="36" fillId="0" borderId="34" xfId="0" applyFont="1" applyBorder="1" applyAlignment="1" applyProtection="1">
      <alignment vertical="center"/>
      <protection locked="0"/>
    </xf>
    <xf numFmtId="0" fontId="36" fillId="0" borderId="32" xfId="0" applyFont="1" applyBorder="1" applyAlignment="1" applyProtection="1">
      <alignment vertical="center"/>
      <protection locked="0"/>
    </xf>
    <xf numFmtId="0" fontId="36" fillId="0" borderId="35" xfId="0" applyFont="1" applyBorder="1" applyAlignment="1" applyProtection="1">
      <alignment vertical="center"/>
      <protection locked="0"/>
    </xf>
    <xf numFmtId="0" fontId="36" fillId="25" borderId="114" xfId="49" applyFont="1" applyFill="1" applyBorder="1" applyAlignment="1">
      <alignment horizontal="left" vertical="center"/>
    </xf>
    <xf numFmtId="0" fontId="36" fillId="25" borderId="16" xfId="49" applyFont="1" applyFill="1" applyBorder="1" applyAlignment="1">
      <alignment horizontal="left" vertical="center"/>
    </xf>
    <xf numFmtId="0" fontId="36" fillId="25" borderId="94" xfId="49" applyFont="1" applyFill="1" applyBorder="1" applyAlignment="1">
      <alignment horizontal="left" vertical="center"/>
    </xf>
    <xf numFmtId="181" fontId="38" fillId="0" borderId="10" xfId="0" applyNumberFormat="1" applyFont="1" applyBorder="1" applyAlignment="1">
      <alignment vertical="center"/>
    </xf>
    <xf numFmtId="0" fontId="36" fillId="30" borderId="21" xfId="49" applyFont="1" applyFill="1" applyBorder="1" applyProtection="1">
      <alignment vertical="center"/>
      <protection locked="0"/>
    </xf>
    <xf numFmtId="0" fontId="36" fillId="30" borderId="14" xfId="49" applyFont="1" applyFill="1" applyBorder="1" applyProtection="1">
      <alignment vertical="center"/>
      <protection locked="0"/>
    </xf>
    <xf numFmtId="0" fontId="36" fillId="30" borderId="22" xfId="49" applyFont="1" applyFill="1" applyBorder="1" applyProtection="1">
      <alignment vertical="center"/>
      <protection locked="0"/>
    </xf>
    <xf numFmtId="0" fontId="36" fillId="30" borderId="13" xfId="49" applyFont="1" applyFill="1" applyBorder="1" applyAlignment="1">
      <alignment horizontal="left" vertical="center"/>
    </xf>
    <xf numFmtId="0" fontId="36" fillId="30" borderId="14" xfId="49" applyFont="1" applyFill="1" applyBorder="1" applyAlignment="1">
      <alignment horizontal="left" vertical="center"/>
    </xf>
    <xf numFmtId="0" fontId="36" fillId="30" borderId="15" xfId="49" applyFont="1" applyFill="1" applyBorder="1" applyAlignment="1">
      <alignment horizontal="left" vertical="center"/>
    </xf>
    <xf numFmtId="176" fontId="36" fillId="0" borderId="10" xfId="49" applyNumberFormat="1" applyFont="1" applyBorder="1">
      <alignment vertical="center"/>
    </xf>
    <xf numFmtId="0" fontId="36" fillId="30" borderId="29" xfId="49" applyFont="1" applyFill="1" applyBorder="1" applyAlignment="1">
      <alignment horizontal="left" vertical="center"/>
    </xf>
    <xf numFmtId="0" fontId="36" fillId="30" borderId="27" xfId="49" applyFont="1" applyFill="1" applyBorder="1" applyAlignment="1">
      <alignment horizontal="left" vertical="center"/>
    </xf>
    <xf numFmtId="0" fontId="36" fillId="30" borderId="30" xfId="49" applyFont="1" applyFill="1" applyBorder="1" applyAlignment="1">
      <alignment horizontal="left" vertical="center"/>
    </xf>
    <xf numFmtId="0" fontId="36" fillId="0" borderId="13" xfId="49" applyFont="1" applyBorder="1" applyAlignment="1">
      <alignment horizontal="left" vertical="center"/>
    </xf>
    <xf numFmtId="0" fontId="31" fillId="24" borderId="120" xfId="0" applyFont="1" applyFill="1" applyBorder="1" applyAlignment="1">
      <alignment horizontal="center" vertical="center"/>
    </xf>
    <xf numFmtId="0" fontId="31" fillId="24" borderId="121" xfId="0" applyFont="1" applyFill="1" applyBorder="1" applyAlignment="1">
      <alignment horizontal="center" vertical="center"/>
    </xf>
    <xf numFmtId="0" fontId="31" fillId="24" borderId="122" xfId="0" applyFont="1" applyFill="1" applyBorder="1" applyAlignment="1">
      <alignment horizontal="center" vertical="center"/>
    </xf>
    <xf numFmtId="0" fontId="36" fillId="0" borderId="114" xfId="49" applyFont="1" applyBorder="1" applyAlignment="1">
      <alignment horizontal="left" vertical="center"/>
    </xf>
    <xf numFmtId="0" fontId="36" fillId="0" borderId="16" xfId="49" applyFont="1" applyBorder="1" applyAlignment="1">
      <alignment horizontal="left" vertical="center"/>
    </xf>
    <xf numFmtId="0" fontId="36" fillId="0" borderId="94" xfId="49" applyFont="1" applyBorder="1" applyAlignment="1">
      <alignment horizontal="left" vertical="center"/>
    </xf>
    <xf numFmtId="0" fontId="31" fillId="24" borderId="88" xfId="49" applyFont="1" applyFill="1" applyBorder="1" applyAlignment="1">
      <alignment horizontal="center" vertical="center"/>
    </xf>
    <xf numFmtId="0" fontId="36" fillId="0" borderId="91" xfId="0" applyFont="1" applyBorder="1" applyAlignment="1" applyProtection="1">
      <alignment vertical="center"/>
      <protection locked="0"/>
    </xf>
    <xf numFmtId="0" fontId="36" fillId="0" borderId="16" xfId="0" applyFont="1" applyBorder="1" applyAlignment="1" applyProtection="1">
      <alignment vertical="center"/>
      <protection locked="0"/>
    </xf>
    <xf numFmtId="0" fontId="36" fillId="0" borderId="92" xfId="0" applyFont="1" applyBorder="1" applyAlignment="1" applyProtection="1">
      <alignment vertical="center"/>
      <protection locked="0"/>
    </xf>
    <xf numFmtId="0" fontId="36" fillId="0" borderId="91" xfId="49" applyFont="1" applyBorder="1" applyProtection="1">
      <alignment vertical="center"/>
      <protection locked="0"/>
    </xf>
    <xf numFmtId="0" fontId="36" fillId="0" borderId="16" xfId="49" applyFont="1" applyBorder="1" applyProtection="1">
      <alignment vertical="center"/>
      <protection locked="0"/>
    </xf>
    <xf numFmtId="0" fontId="36" fillId="0" borderId="92" xfId="49" applyFont="1" applyBorder="1" applyProtection="1">
      <alignment vertical="center"/>
      <protection locked="0"/>
    </xf>
    <xf numFmtId="0" fontId="36" fillId="0" borderId="85" xfId="0" applyFont="1" applyBorder="1" applyAlignment="1" applyProtection="1">
      <alignment vertical="center"/>
      <protection locked="0"/>
    </xf>
    <xf numFmtId="0" fontId="36" fillId="0" borderId="17" xfId="0" applyFont="1" applyBorder="1" applyAlignment="1" applyProtection="1">
      <alignment vertical="center"/>
      <protection locked="0"/>
    </xf>
    <xf numFmtId="0" fontId="36" fillId="0" borderId="72" xfId="0" applyFont="1" applyBorder="1" applyAlignment="1" applyProtection="1">
      <alignment vertical="center"/>
      <protection locked="0"/>
    </xf>
    <xf numFmtId="0" fontId="32" fillId="32" borderId="122" xfId="0" applyFont="1" applyFill="1" applyBorder="1" applyAlignment="1">
      <alignment horizontal="center" vertical="center"/>
    </xf>
    <xf numFmtId="0" fontId="31" fillId="24" borderId="39" xfId="0" applyFont="1" applyFill="1" applyBorder="1" applyAlignment="1">
      <alignment horizontal="center" vertical="center"/>
    </xf>
    <xf numFmtId="0" fontId="36" fillId="0" borderId="120" xfId="49" applyFont="1" applyBorder="1" applyAlignment="1">
      <alignment horizontal="center" vertical="center"/>
    </xf>
    <xf numFmtId="0" fontId="36" fillId="0" borderId="87" xfId="49" applyFont="1" applyBorder="1" applyProtection="1">
      <alignment vertical="center"/>
      <protection locked="0"/>
    </xf>
    <xf numFmtId="0" fontId="36" fillId="0" borderId="99" xfId="49" applyFont="1" applyBorder="1" applyProtection="1">
      <alignment vertical="center"/>
      <protection locked="0"/>
    </xf>
    <xf numFmtId="0" fontId="36" fillId="0" borderId="23" xfId="0" applyFont="1" applyBorder="1" applyAlignment="1" applyProtection="1">
      <alignment vertical="center"/>
      <protection locked="0"/>
    </xf>
    <xf numFmtId="0" fontId="36" fillId="0" borderId="19" xfId="0" applyFont="1" applyBorder="1" applyAlignment="1" applyProtection="1">
      <alignment vertical="center"/>
      <protection locked="0"/>
    </xf>
    <xf numFmtId="0" fontId="36" fillId="0" borderId="24" xfId="0" applyFont="1" applyBorder="1" applyAlignment="1" applyProtection="1">
      <alignment vertical="center"/>
      <protection locked="0"/>
    </xf>
    <xf numFmtId="0" fontId="36" fillId="0" borderId="26" xfId="0" applyFont="1" applyBorder="1" applyAlignment="1" applyProtection="1">
      <alignment vertical="center"/>
      <protection locked="0"/>
    </xf>
    <xf numFmtId="0" fontId="36" fillId="0" borderId="27" xfId="0" applyFont="1" applyBorder="1" applyAlignment="1" applyProtection="1">
      <alignment vertical="center"/>
      <protection locked="0"/>
    </xf>
    <xf numFmtId="0" fontId="36" fillId="0" borderId="28" xfId="0" applyFont="1" applyBorder="1" applyAlignment="1" applyProtection="1">
      <alignment vertical="center"/>
      <protection locked="0"/>
    </xf>
    <xf numFmtId="0" fontId="36" fillId="0" borderId="18" xfId="49" applyFont="1" applyBorder="1">
      <alignment vertical="center"/>
    </xf>
    <xf numFmtId="0" fontId="36" fillId="0" borderId="19" xfId="49" applyFont="1" applyBorder="1">
      <alignment vertical="center"/>
    </xf>
    <xf numFmtId="0" fontId="36" fillId="0" borderId="89" xfId="0" applyFont="1" applyBorder="1" applyAlignment="1" applyProtection="1">
      <alignment horizontal="left" vertical="center"/>
      <protection locked="0"/>
    </xf>
    <xf numFmtId="0" fontId="36" fillId="0" borderId="90" xfId="0" applyFont="1" applyBorder="1" applyAlignment="1" applyProtection="1">
      <alignment horizontal="left" vertical="center"/>
      <protection locked="0"/>
    </xf>
    <xf numFmtId="0" fontId="36" fillId="0" borderId="96" xfId="0" applyFont="1" applyBorder="1" applyAlignment="1" applyProtection="1">
      <alignment horizontal="left" vertical="center"/>
      <protection locked="0"/>
    </xf>
    <xf numFmtId="0" fontId="36" fillId="0" borderId="102" xfId="0" applyFont="1" applyBorder="1" applyAlignment="1" applyProtection="1">
      <alignment horizontal="left" vertical="center"/>
      <protection locked="0"/>
    </xf>
    <xf numFmtId="0" fontId="36" fillId="0" borderId="107" xfId="49" applyFont="1" applyBorder="1" applyProtection="1">
      <alignment vertical="center"/>
      <protection locked="0"/>
    </xf>
    <xf numFmtId="0" fontId="36" fillId="0" borderId="0" xfId="49" applyFont="1" applyProtection="1">
      <alignment vertical="center"/>
      <protection locked="0"/>
    </xf>
    <xf numFmtId="0" fontId="36" fillId="0" borderId="38" xfId="49" applyFont="1" applyBorder="1" applyProtection="1">
      <alignment vertical="center"/>
      <protection locked="0"/>
    </xf>
    <xf numFmtId="0" fontId="36" fillId="30" borderId="26" xfId="49" applyFont="1" applyFill="1" applyBorder="1" applyAlignment="1" applyProtection="1">
      <alignment vertical="center" shrinkToFit="1"/>
      <protection locked="0"/>
    </xf>
    <xf numFmtId="0" fontId="36" fillId="30" borderId="27" xfId="49" applyFont="1" applyFill="1" applyBorder="1" applyAlignment="1" applyProtection="1">
      <alignment vertical="center" shrinkToFit="1"/>
      <protection locked="0"/>
    </xf>
    <xf numFmtId="0" fontId="36" fillId="30" borderId="28" xfId="49" applyFont="1" applyFill="1" applyBorder="1" applyAlignment="1" applyProtection="1">
      <alignment vertical="center" shrinkToFit="1"/>
      <protection locked="0"/>
    </xf>
    <xf numFmtId="0" fontId="36" fillId="0" borderId="18" xfId="49" applyFont="1" applyBorder="1" applyAlignment="1">
      <alignment horizontal="left" vertical="center"/>
    </xf>
    <xf numFmtId="0" fontId="51" fillId="0" borderId="44" xfId="49" applyFont="1" applyBorder="1" applyAlignment="1">
      <alignment horizontal="center" vertical="center" textRotation="255"/>
    </xf>
    <xf numFmtId="0" fontId="51" fillId="0" borderId="45" xfId="49" applyFont="1" applyBorder="1" applyAlignment="1">
      <alignment horizontal="center" vertical="center" textRotation="255"/>
    </xf>
    <xf numFmtId="0" fontId="51" fillId="0" borderId="25" xfId="49" applyFont="1" applyBorder="1" applyAlignment="1">
      <alignment horizontal="center" vertical="center" textRotation="255"/>
    </xf>
    <xf numFmtId="0" fontId="34" fillId="0" borderId="44" xfId="49" applyFont="1" applyBorder="1" applyAlignment="1">
      <alignment horizontal="center" vertical="center" textRotation="255" shrinkToFit="1"/>
    </xf>
    <xf numFmtId="0" fontId="34" fillId="0" borderId="45" xfId="49" applyFont="1" applyBorder="1" applyAlignment="1">
      <alignment horizontal="center" vertical="center" textRotation="255" shrinkToFit="1"/>
    </xf>
    <xf numFmtId="0" fontId="34" fillId="0" borderId="25" xfId="49" applyFont="1" applyBorder="1" applyAlignment="1">
      <alignment horizontal="center" vertical="center" textRotation="255" shrinkToFit="1"/>
    </xf>
    <xf numFmtId="0" fontId="36" fillId="25" borderId="64" xfId="49" applyFont="1" applyFill="1" applyBorder="1" applyAlignment="1">
      <alignment horizontal="left" vertical="center"/>
    </xf>
    <xf numFmtId="0" fontId="36" fillId="25" borderId="36" xfId="49" applyFont="1" applyFill="1" applyBorder="1" applyAlignment="1">
      <alignment horizontal="left" vertical="center"/>
    </xf>
    <xf numFmtId="0" fontId="36" fillId="25" borderId="88" xfId="49" applyFont="1" applyFill="1" applyBorder="1" applyAlignment="1">
      <alignment horizontal="left" vertical="center"/>
    </xf>
    <xf numFmtId="0" fontId="36" fillId="30" borderId="23" xfId="49" applyFont="1" applyFill="1" applyBorder="1" applyProtection="1">
      <alignment vertical="center"/>
      <protection locked="0"/>
    </xf>
    <xf numFmtId="0" fontId="36" fillId="30" borderId="19" xfId="49" applyFont="1" applyFill="1" applyBorder="1" applyProtection="1">
      <alignment vertical="center"/>
      <protection locked="0"/>
    </xf>
    <xf numFmtId="0" fontId="36" fillId="30" borderId="24" xfId="49" applyFont="1" applyFill="1" applyBorder="1" applyProtection="1">
      <alignment vertical="center"/>
      <protection locked="0"/>
    </xf>
    <xf numFmtId="0" fontId="50" fillId="0" borderId="21" xfId="0" applyFont="1" applyBorder="1" applyAlignment="1" applyProtection="1">
      <alignment horizontal="left" vertical="center" shrinkToFit="1"/>
      <protection locked="0"/>
    </xf>
    <xf numFmtId="0" fontId="50" fillId="0" borderId="14" xfId="0" applyFont="1" applyBorder="1" applyAlignment="1" applyProtection="1">
      <alignment horizontal="left" vertical="center" shrinkToFit="1"/>
      <protection locked="0"/>
    </xf>
    <xf numFmtId="0" fontId="50" fillId="0" borderId="22" xfId="0" applyFont="1" applyBorder="1" applyAlignment="1" applyProtection="1">
      <alignment horizontal="left" vertical="center" shrinkToFit="1"/>
      <protection locked="0"/>
    </xf>
    <xf numFmtId="0" fontId="50" fillId="0" borderId="26" xfId="0" applyFont="1" applyBorder="1" applyAlignment="1" applyProtection="1">
      <alignment horizontal="left" vertical="center" shrinkToFit="1"/>
      <protection locked="0"/>
    </xf>
    <xf numFmtId="0" fontId="50" fillId="0" borderId="27" xfId="0" applyFont="1" applyBorder="1" applyAlignment="1" applyProtection="1">
      <alignment horizontal="left" vertical="center" shrinkToFit="1"/>
      <protection locked="0"/>
    </xf>
    <xf numFmtId="0" fontId="50" fillId="0" borderId="28" xfId="0" applyFont="1" applyBorder="1" applyAlignment="1" applyProtection="1">
      <alignment horizontal="left" vertical="center" shrinkToFit="1"/>
      <protection locked="0"/>
    </xf>
    <xf numFmtId="0" fontId="36" fillId="0" borderId="93" xfId="49" applyFont="1" applyBorder="1" applyProtection="1">
      <alignment vertical="center"/>
      <protection locked="0"/>
    </xf>
    <xf numFmtId="0" fontId="36" fillId="0" borderId="36" xfId="49" applyFont="1" applyBorder="1" applyProtection="1">
      <alignment vertical="center"/>
      <protection locked="0"/>
    </xf>
    <xf numFmtId="0" fontId="36" fillId="0" borderId="65" xfId="49" applyFont="1" applyBorder="1" applyProtection="1">
      <alignment vertical="center"/>
      <protection locked="0"/>
    </xf>
    <xf numFmtId="6" fontId="34" fillId="0" borderId="44" xfId="51" applyFont="1" applyBorder="1" applyAlignment="1">
      <alignment horizontal="center" vertical="center" textRotation="255"/>
    </xf>
    <xf numFmtId="6" fontId="34" fillId="0" borderId="45" xfId="51" applyFont="1" applyBorder="1" applyAlignment="1">
      <alignment horizontal="center" vertical="center" textRotation="255"/>
    </xf>
    <xf numFmtId="6" fontId="34" fillId="0" borderId="25" xfId="51" applyFont="1" applyBorder="1" applyAlignment="1">
      <alignment horizontal="center" vertical="center" textRotation="255"/>
    </xf>
    <xf numFmtId="0" fontId="36" fillId="30" borderId="18" xfId="49" applyFont="1" applyFill="1" applyBorder="1" applyAlignment="1">
      <alignment horizontal="left" vertical="center"/>
    </xf>
    <xf numFmtId="0" fontId="36" fillId="30" borderId="19" xfId="49" applyFont="1" applyFill="1" applyBorder="1" applyAlignment="1">
      <alignment horizontal="left" vertical="center"/>
    </xf>
    <xf numFmtId="0" fontId="36" fillId="30" borderId="20" xfId="49" applyFont="1" applyFill="1" applyBorder="1" applyAlignment="1">
      <alignment horizontal="left" vertical="center"/>
    </xf>
    <xf numFmtId="0" fontId="50" fillId="0" borderId="23" xfId="0" applyFont="1" applyBorder="1" applyAlignment="1" applyProtection="1">
      <alignment horizontal="left" vertical="center" shrinkToFit="1"/>
      <protection locked="0"/>
    </xf>
    <xf numFmtId="0" fontId="50" fillId="0" borderId="19" xfId="0" applyFont="1" applyBorder="1" applyAlignment="1" applyProtection="1">
      <alignment horizontal="left" vertical="center" shrinkToFit="1"/>
      <protection locked="0"/>
    </xf>
    <xf numFmtId="0" fontId="50" fillId="0" borderId="24" xfId="0" applyFont="1" applyBorder="1" applyAlignment="1" applyProtection="1">
      <alignment horizontal="left" vertical="center" shrinkToFit="1"/>
      <protection locked="0"/>
    </xf>
    <xf numFmtId="0" fontId="36" fillId="30" borderId="23" xfId="49" applyFont="1" applyFill="1" applyBorder="1" applyAlignment="1" applyProtection="1">
      <alignment horizontal="left" vertical="center"/>
      <protection locked="0"/>
    </xf>
    <xf numFmtId="0" fontId="36" fillId="30" borderId="19" xfId="49" applyFont="1" applyFill="1" applyBorder="1" applyAlignment="1" applyProtection="1">
      <alignment horizontal="left" vertical="center"/>
      <protection locked="0"/>
    </xf>
    <xf numFmtId="0" fontId="36" fillId="30" borderId="24" xfId="49" applyFont="1" applyFill="1" applyBorder="1" applyAlignment="1" applyProtection="1">
      <alignment horizontal="left" vertical="center"/>
      <protection locked="0"/>
    </xf>
    <xf numFmtId="0" fontId="36" fillId="30" borderId="84" xfId="49" applyFont="1" applyFill="1" applyBorder="1" applyAlignment="1" applyProtection="1">
      <alignment horizontal="center" vertical="center"/>
      <protection locked="0"/>
    </xf>
    <xf numFmtId="0" fontId="36" fillId="30" borderId="10" xfId="49" applyFont="1" applyFill="1" applyBorder="1" applyAlignment="1" applyProtection="1">
      <alignment horizontal="center" vertical="center"/>
      <protection locked="0"/>
    </xf>
    <xf numFmtId="0" fontId="36" fillId="30" borderId="11" xfId="49" applyFont="1" applyFill="1" applyBorder="1" applyAlignment="1" applyProtection="1">
      <alignment horizontal="center" vertical="center"/>
      <protection locked="0"/>
    </xf>
    <xf numFmtId="0" fontId="34" fillId="30" borderId="44" xfId="49" applyFont="1" applyFill="1" applyBorder="1" applyAlignment="1">
      <alignment horizontal="center" vertical="center" textRotation="255" shrinkToFit="1"/>
    </xf>
    <xf numFmtId="0" fontId="34" fillId="30" borderId="45" xfId="49" applyFont="1" applyFill="1" applyBorder="1" applyAlignment="1">
      <alignment horizontal="center" vertical="center" textRotation="255" shrinkToFit="1"/>
    </xf>
    <xf numFmtId="0" fontId="34" fillId="30" borderId="25" xfId="49" applyFont="1" applyFill="1" applyBorder="1" applyAlignment="1">
      <alignment horizontal="center" vertical="center" textRotation="255" shrinkToFit="1"/>
    </xf>
    <xf numFmtId="0" fontId="36" fillId="30" borderId="26" xfId="49" applyFont="1" applyFill="1" applyBorder="1" applyAlignment="1" applyProtection="1">
      <alignment horizontal="left" vertical="center"/>
      <protection locked="0"/>
    </xf>
    <xf numFmtId="0" fontId="36" fillId="30" borderId="27" xfId="49" applyFont="1" applyFill="1" applyBorder="1" applyAlignment="1" applyProtection="1">
      <alignment horizontal="left" vertical="center"/>
      <protection locked="0"/>
    </xf>
    <xf numFmtId="0" fontId="36" fillId="30" borderId="28" xfId="49" applyFont="1" applyFill="1" applyBorder="1" applyAlignment="1" applyProtection="1">
      <alignment horizontal="left" vertical="center"/>
      <protection locked="0"/>
    </xf>
    <xf numFmtId="0" fontId="36" fillId="30" borderId="21" xfId="49" applyFont="1" applyFill="1" applyBorder="1" applyAlignment="1" applyProtection="1">
      <alignment horizontal="left" vertical="center"/>
      <protection locked="0"/>
    </xf>
    <xf numFmtId="0" fontId="36" fillId="30" borderId="14" xfId="49" applyFont="1" applyFill="1" applyBorder="1" applyAlignment="1" applyProtection="1">
      <alignment horizontal="left" vertical="center"/>
      <protection locked="0"/>
    </xf>
    <xf numFmtId="0" fontId="36" fillId="30" borderId="22" xfId="49" applyFont="1" applyFill="1" applyBorder="1" applyAlignment="1" applyProtection="1">
      <alignment horizontal="left" vertical="center"/>
      <protection locked="0"/>
    </xf>
    <xf numFmtId="0" fontId="36" fillId="30" borderId="56" xfId="49" applyFont="1" applyFill="1" applyBorder="1" applyAlignment="1">
      <alignment horizontal="left" vertical="center"/>
    </xf>
    <xf numFmtId="0" fontId="36" fillId="30" borderId="17" xfId="49" applyFont="1" applyFill="1" applyBorder="1" applyAlignment="1">
      <alignment horizontal="left" vertical="center"/>
    </xf>
    <xf numFmtId="0" fontId="36" fillId="30" borderId="86" xfId="49" applyFont="1" applyFill="1" applyBorder="1" applyAlignment="1">
      <alignment horizontal="left" vertical="center"/>
    </xf>
    <xf numFmtId="0" fontId="36" fillId="0" borderId="85" xfId="49" applyFont="1" applyBorder="1" applyAlignment="1" applyProtection="1">
      <alignment horizontal="left" vertical="center"/>
      <protection locked="0"/>
    </xf>
    <xf numFmtId="0" fontId="36" fillId="0" borderId="17" xfId="49" applyFont="1" applyBorder="1" applyAlignment="1" applyProtection="1">
      <alignment horizontal="left" vertical="center"/>
      <protection locked="0"/>
    </xf>
    <xf numFmtId="0" fontId="36" fillId="0" borderId="72" xfId="49" applyFont="1" applyBorder="1" applyAlignment="1" applyProtection="1">
      <alignment horizontal="left" vertical="center"/>
      <protection locked="0"/>
    </xf>
    <xf numFmtId="176" fontId="36" fillId="0" borderId="10" xfId="49" applyNumberFormat="1" applyFont="1" applyBorder="1" applyAlignment="1">
      <alignment horizontal="center" vertical="center"/>
    </xf>
    <xf numFmtId="0" fontId="53" fillId="0" borderId="0" xfId="49" applyFont="1" applyAlignment="1">
      <alignment horizontal="left" vertical="center"/>
    </xf>
    <xf numFmtId="0" fontId="31" fillId="24" borderId="86" xfId="49" applyFont="1" applyFill="1" applyBorder="1" applyAlignment="1">
      <alignment horizontal="center" vertical="center"/>
    </xf>
    <xf numFmtId="0" fontId="27" fillId="0" borderId="21" xfId="49" applyFont="1" applyBorder="1" applyAlignment="1">
      <alignment horizontal="left" vertical="center" shrinkToFit="1"/>
    </xf>
    <xf numFmtId="0" fontId="27" fillId="0" borderId="14" xfId="49" applyFont="1" applyBorder="1" applyAlignment="1">
      <alignment horizontal="left" vertical="center" shrinkToFit="1"/>
    </xf>
    <xf numFmtId="0" fontId="27" fillId="0" borderId="22" xfId="49" applyFont="1" applyBorder="1" applyAlignment="1">
      <alignment horizontal="left" vertical="center" shrinkToFit="1"/>
    </xf>
    <xf numFmtId="0" fontId="27" fillId="0" borderId="84" xfId="49" applyFont="1" applyBorder="1">
      <alignment vertical="center"/>
    </xf>
    <xf numFmtId="0" fontId="27" fillId="0" borderId="10" xfId="49" applyFont="1" applyBorder="1">
      <alignment vertical="center"/>
    </xf>
    <xf numFmtId="0" fontId="27" fillId="0" borderId="11" xfId="49" applyFont="1" applyBorder="1">
      <alignment vertical="center"/>
    </xf>
    <xf numFmtId="0" fontId="27" fillId="25" borderId="13" xfId="49" applyFont="1" applyFill="1" applyBorder="1" applyAlignment="1">
      <alignment horizontal="left" vertical="center"/>
    </xf>
    <xf numFmtId="0" fontId="27" fillId="25" borderId="14" xfId="49" applyFont="1" applyFill="1" applyBorder="1" applyAlignment="1">
      <alignment horizontal="left" vertical="center"/>
    </xf>
    <xf numFmtId="0" fontId="27" fillId="25" borderId="15" xfId="49" applyFont="1" applyFill="1" applyBorder="1" applyAlignment="1">
      <alignment horizontal="left" vertical="center"/>
    </xf>
    <xf numFmtId="0" fontId="27" fillId="0" borderId="21" xfId="49" applyFont="1" applyBorder="1" applyAlignment="1">
      <alignment horizontal="left" vertical="center"/>
    </xf>
    <xf numFmtId="0" fontId="27" fillId="0" borderId="14" xfId="49" applyFont="1" applyBorder="1" applyAlignment="1">
      <alignment horizontal="left" vertical="center"/>
    </xf>
    <xf numFmtId="0" fontId="27" fillId="0" borderId="22" xfId="49" applyFont="1" applyBorder="1" applyAlignment="1">
      <alignment horizontal="left" vertical="center"/>
    </xf>
    <xf numFmtId="0" fontId="27" fillId="0" borderId="84" xfId="0" applyFont="1" applyBorder="1" applyAlignment="1">
      <alignment vertical="center"/>
    </xf>
    <xf numFmtId="0" fontId="27" fillId="0" borderId="10" xfId="0" applyFont="1" applyBorder="1" applyAlignment="1">
      <alignment vertical="center"/>
    </xf>
    <xf numFmtId="0" fontId="27" fillId="0" borderId="11" xfId="0" applyFont="1" applyBorder="1" applyAlignment="1">
      <alignment vertical="center"/>
    </xf>
    <xf numFmtId="0" fontId="27" fillId="25" borderId="18" xfId="49" applyFont="1" applyFill="1" applyBorder="1" applyAlignment="1">
      <alignment horizontal="left" vertical="center"/>
    </xf>
    <xf numFmtId="0" fontId="27" fillId="25" borderId="19" xfId="49" applyFont="1" applyFill="1" applyBorder="1" applyAlignment="1">
      <alignment horizontal="left" vertical="center"/>
    </xf>
    <xf numFmtId="0" fontId="27" fillId="25" borderId="20" xfId="49" applyFont="1" applyFill="1" applyBorder="1" applyAlignment="1">
      <alignment horizontal="left" vertical="center"/>
    </xf>
    <xf numFmtId="0" fontId="22" fillId="24" borderId="66" xfId="49" applyFont="1" applyFill="1" applyBorder="1" applyAlignment="1">
      <alignment horizontal="center" vertical="center"/>
    </xf>
    <xf numFmtId="0" fontId="22" fillId="24" borderId="10" xfId="49" applyFont="1" applyFill="1" applyBorder="1" applyAlignment="1">
      <alignment horizontal="center" vertical="center"/>
    </xf>
    <xf numFmtId="0" fontId="22" fillId="24" borderId="39" xfId="0" applyFont="1" applyFill="1" applyBorder="1" applyAlignment="1">
      <alignment horizontal="center" vertical="center"/>
    </xf>
    <xf numFmtId="0" fontId="27" fillId="0" borderId="23" xfId="49" applyFont="1" applyBorder="1" applyAlignment="1">
      <alignment horizontal="left" vertical="center"/>
    </xf>
    <xf numFmtId="0" fontId="27" fillId="0" borderId="19" xfId="49" applyFont="1" applyBorder="1" applyAlignment="1">
      <alignment horizontal="left" vertical="center"/>
    </xf>
    <xf numFmtId="0" fontId="27" fillId="0" borderId="24" xfId="49" applyFont="1" applyBorder="1" applyAlignment="1">
      <alignment horizontal="left" vertical="center"/>
    </xf>
    <xf numFmtId="0" fontId="22" fillId="24" borderId="39" xfId="49" applyFont="1" applyFill="1" applyBorder="1" applyAlignment="1">
      <alignment horizontal="center" vertical="center"/>
    </xf>
    <xf numFmtId="0" fontId="29" fillId="24" borderId="66" xfId="49" applyFont="1" applyFill="1" applyBorder="1" applyAlignment="1">
      <alignment horizontal="center" vertical="center"/>
    </xf>
    <xf numFmtId="0" fontId="29" fillId="24" borderId="10" xfId="49" applyFont="1" applyFill="1" applyBorder="1" applyAlignment="1">
      <alignment horizontal="center" vertical="center"/>
    </xf>
    <xf numFmtId="0" fontId="29" fillId="24" borderId="11" xfId="49" applyFont="1" applyFill="1" applyBorder="1" applyAlignment="1">
      <alignment horizontal="center" vertical="center"/>
    </xf>
    <xf numFmtId="0" fontId="27" fillId="0" borderId="85" xfId="49" applyFont="1" applyBorder="1" applyAlignment="1">
      <alignment horizontal="left" vertical="center"/>
    </xf>
    <xf numFmtId="0" fontId="27" fillId="0" borderId="17" xfId="49" applyFont="1" applyBorder="1" applyAlignment="1">
      <alignment horizontal="left" vertical="center"/>
    </xf>
    <xf numFmtId="0" fontId="27" fillId="0" borderId="72" xfId="49" applyFont="1" applyBorder="1" applyAlignment="1">
      <alignment horizontal="left" vertical="center"/>
    </xf>
    <xf numFmtId="0" fontId="27" fillId="25" borderId="56" xfId="49" applyFont="1" applyFill="1" applyBorder="1" applyAlignment="1">
      <alignment horizontal="left" vertical="center"/>
    </xf>
    <xf numFmtId="0" fontId="27" fillId="25" borderId="17" xfId="49" applyFont="1" applyFill="1" applyBorder="1" applyAlignment="1">
      <alignment horizontal="left" vertical="center"/>
    </xf>
    <xf numFmtId="0" fontId="27" fillId="25" borderId="86" xfId="49" applyFont="1" applyFill="1" applyBorder="1" applyAlignment="1">
      <alignment horizontal="left" vertical="center"/>
    </xf>
    <xf numFmtId="0" fontId="26" fillId="0" borderId="44" xfId="49" applyFont="1" applyBorder="1" applyAlignment="1">
      <alignment horizontal="center" vertical="center" textRotation="255"/>
    </xf>
    <xf numFmtId="0" fontId="26" fillId="0" borderId="45" xfId="49" applyFont="1" applyBorder="1" applyAlignment="1">
      <alignment horizontal="center" vertical="center" textRotation="255"/>
    </xf>
    <xf numFmtId="0" fontId="26" fillId="0" borderId="25" xfId="49" applyFont="1" applyBorder="1" applyAlignment="1">
      <alignment horizontal="center" vertical="center" textRotation="255"/>
    </xf>
    <xf numFmtId="49" fontId="25" fillId="26" borderId="10" xfId="0" applyNumberFormat="1" applyFont="1" applyFill="1" applyBorder="1" applyAlignment="1">
      <alignment horizontal="center" vertical="center"/>
    </xf>
    <xf numFmtId="0" fontId="25" fillId="26" borderId="10" xfId="0" applyFont="1" applyFill="1" applyBorder="1" applyAlignment="1">
      <alignment horizontal="center" vertical="center"/>
    </xf>
    <xf numFmtId="0" fontId="25" fillId="26" borderId="11" xfId="0" applyFont="1" applyFill="1" applyBorder="1" applyAlignment="1">
      <alignment horizontal="center" vertical="center"/>
    </xf>
    <xf numFmtId="0" fontId="25" fillId="0" borderId="10" xfId="49" applyFont="1" applyBorder="1" applyAlignment="1">
      <alignment horizontal="center" vertical="center"/>
    </xf>
    <xf numFmtId="0" fontId="25" fillId="0" borderId="11" xfId="49" applyFont="1" applyBorder="1" applyAlignment="1">
      <alignment horizontal="center" vertical="center"/>
    </xf>
    <xf numFmtId="176" fontId="27" fillId="0" borderId="10" xfId="49" applyNumberFormat="1" applyFont="1" applyBorder="1">
      <alignment vertical="center"/>
    </xf>
    <xf numFmtId="0" fontId="24" fillId="26" borderId="113" xfId="0" applyFont="1" applyFill="1" applyBorder="1" applyAlignment="1">
      <alignment horizontal="center" vertical="center"/>
    </xf>
    <xf numFmtId="0" fontId="24" fillId="26" borderId="10" xfId="0" applyFont="1" applyFill="1" applyBorder="1" applyAlignment="1">
      <alignment horizontal="center" vertical="center"/>
    </xf>
    <xf numFmtId="181" fontId="25" fillId="0" borderId="10" xfId="49" applyNumberFormat="1" applyFont="1" applyBorder="1">
      <alignment vertical="center"/>
    </xf>
    <xf numFmtId="181" fontId="0" fillId="0" borderId="10" xfId="0" applyNumberFormat="1" applyBorder="1" applyAlignment="1">
      <alignment vertical="center"/>
    </xf>
    <xf numFmtId="183" fontId="25" fillId="0" borderId="10" xfId="0" applyNumberFormat="1" applyFont="1" applyBorder="1" applyAlignment="1">
      <alignment horizontal="center" vertical="center" shrinkToFit="1"/>
    </xf>
    <xf numFmtId="49" fontId="25" fillId="0" borderId="84" xfId="49" applyNumberFormat="1" applyFont="1" applyBorder="1" applyAlignment="1">
      <alignment horizontal="left" vertical="center"/>
    </xf>
    <xf numFmtId="49" fontId="25" fillId="0" borderId="10" xfId="49" applyNumberFormat="1" applyFont="1" applyBorder="1" applyAlignment="1">
      <alignment horizontal="left" vertical="center"/>
    </xf>
    <xf numFmtId="49" fontId="25" fillId="0" borderId="11" xfId="49" applyNumberFormat="1" applyFont="1" applyBorder="1" applyAlignment="1">
      <alignment horizontal="left" vertical="center"/>
    </xf>
    <xf numFmtId="181" fontId="25" fillId="0" borderId="10" xfId="49" applyNumberFormat="1" applyFont="1" applyBorder="1" applyAlignment="1">
      <alignment vertical="center" shrinkToFit="1"/>
    </xf>
    <xf numFmtId="38" fontId="25" fillId="0" borderId="10" xfId="34" applyFont="1" applyBorder="1" applyAlignment="1">
      <alignment horizontal="center" vertical="center"/>
    </xf>
    <xf numFmtId="0" fontId="22" fillId="24" borderId="66" xfId="0" applyFont="1" applyFill="1" applyBorder="1" applyAlignment="1">
      <alignment horizontal="center" vertical="center"/>
    </xf>
    <xf numFmtId="0" fontId="22" fillId="24" borderId="10" xfId="0" applyFont="1" applyFill="1" applyBorder="1" applyAlignment="1">
      <alignment horizontal="center" vertical="center"/>
    </xf>
    <xf numFmtId="0" fontId="28" fillId="0" borderId="66" xfId="49" applyFont="1" applyBorder="1" applyAlignment="1">
      <alignment horizontal="center" vertical="center"/>
    </xf>
    <xf numFmtId="0" fontId="28" fillId="0" borderId="10" xfId="49" applyFont="1" applyBorder="1" applyAlignment="1">
      <alignment horizontal="center" vertical="center"/>
    </xf>
    <xf numFmtId="0" fontId="28" fillId="0" borderId="39" xfId="49" applyFont="1" applyBorder="1" applyAlignment="1">
      <alignment horizontal="center" vertical="center"/>
    </xf>
    <xf numFmtId="0" fontId="28" fillId="0" borderId="66" xfId="49" applyFont="1" applyBorder="1" applyAlignment="1">
      <alignment horizontal="center" vertical="center" wrapText="1"/>
    </xf>
    <xf numFmtId="0" fontId="28" fillId="0" borderId="10" xfId="49" applyFont="1" applyBorder="1" applyAlignment="1">
      <alignment horizontal="center" vertical="center" wrapText="1"/>
    </xf>
    <xf numFmtId="0" fontId="28" fillId="0" borderId="39" xfId="49" applyFont="1" applyBorder="1" applyAlignment="1">
      <alignment horizontal="center" vertical="center" wrapText="1"/>
    </xf>
    <xf numFmtId="0" fontId="26" fillId="0" borderId="10" xfId="49" applyFont="1" applyBorder="1" applyAlignment="1">
      <alignment horizontal="center" vertical="center" shrinkToFit="1"/>
    </xf>
    <xf numFmtId="0" fontId="27" fillId="0" borderId="85" xfId="49" applyFont="1" applyBorder="1" applyAlignment="1">
      <alignment horizontal="left" vertical="center" shrinkToFit="1"/>
    </xf>
    <xf numFmtId="0" fontId="27" fillId="0" borderId="17" xfId="49" applyFont="1" applyBorder="1" applyAlignment="1">
      <alignment horizontal="left" vertical="center" shrinkToFit="1"/>
    </xf>
    <xf numFmtId="0" fontId="27" fillId="0" borderId="72" xfId="49" applyFont="1" applyBorder="1" applyAlignment="1">
      <alignment horizontal="left" vertical="center" shrinkToFit="1"/>
    </xf>
    <xf numFmtId="0" fontId="28" fillId="0" borderId="0" xfId="49" applyFont="1" applyAlignment="1">
      <alignment horizontal="center" vertical="center"/>
    </xf>
    <xf numFmtId="0" fontId="27" fillId="0" borderId="23" xfId="49" applyFont="1" applyBorder="1" applyAlignment="1">
      <alignment horizontal="left" vertical="center" shrinkToFit="1"/>
    </xf>
    <xf numFmtId="0" fontId="27" fillId="0" borderId="19" xfId="49" applyFont="1" applyBorder="1" applyAlignment="1">
      <alignment horizontal="left" vertical="center" shrinkToFit="1"/>
    </xf>
    <xf numFmtId="0" fontId="27" fillId="0" borderId="24" xfId="49" applyFont="1" applyBorder="1" applyAlignment="1">
      <alignment horizontal="left" vertical="center" shrinkToFit="1"/>
    </xf>
    <xf numFmtId="0" fontId="26" fillId="0" borderId="72" xfId="49" applyFont="1" applyBorder="1" applyAlignment="1">
      <alignment horizontal="center" vertical="center" textRotation="255"/>
    </xf>
    <xf numFmtId="0" fontId="26" fillId="0" borderId="38" xfId="49" applyFont="1" applyBorder="1" applyAlignment="1">
      <alignment horizontal="center" vertical="center" textRotation="255"/>
    </xf>
    <xf numFmtId="0" fontId="26" fillId="0" borderId="65" xfId="49" applyFont="1" applyBorder="1" applyAlignment="1">
      <alignment horizontal="center" vertical="center" textRotation="255"/>
    </xf>
    <xf numFmtId="0" fontId="27" fillId="0" borderId="66" xfId="49" applyFont="1" applyBorder="1" applyAlignment="1">
      <alignment horizontal="center" vertical="center"/>
    </xf>
    <xf numFmtId="0" fontId="27" fillId="0" borderId="10" xfId="49" applyFont="1" applyBorder="1" applyAlignment="1">
      <alignment horizontal="center" vertical="center"/>
    </xf>
    <xf numFmtId="0" fontId="27" fillId="0" borderId="11" xfId="49" applyFont="1" applyBorder="1" applyAlignment="1">
      <alignment horizontal="center" vertical="center"/>
    </xf>
    <xf numFmtId="0" fontId="27" fillId="0" borderId="17" xfId="49" applyFont="1" applyBorder="1">
      <alignment vertical="center"/>
    </xf>
    <xf numFmtId="176" fontId="27" fillId="0" borderId="17" xfId="49" applyNumberFormat="1" applyFont="1" applyBorder="1">
      <alignment vertical="center"/>
    </xf>
    <xf numFmtId="0" fontId="26" fillId="0" borderId="44" xfId="49" applyFont="1" applyBorder="1" applyAlignment="1">
      <alignment horizontal="center" vertical="center" textRotation="255" shrinkToFit="1"/>
    </xf>
    <xf numFmtId="0" fontId="26" fillId="0" borderId="45" xfId="49" applyFont="1" applyBorder="1" applyAlignment="1">
      <alignment horizontal="center" vertical="center" textRotation="255" shrinkToFit="1"/>
    </xf>
    <xf numFmtId="0" fontId="26" fillId="0" borderId="25" xfId="49" applyFont="1" applyBorder="1" applyAlignment="1">
      <alignment horizontal="center" vertical="center" textRotation="255" shrinkToFit="1"/>
    </xf>
    <xf numFmtId="0" fontId="21" fillId="0" borderId="21" xfId="49" applyFont="1" applyBorder="1" applyAlignment="1">
      <alignment horizontal="left" vertical="center" wrapText="1"/>
    </xf>
    <xf numFmtId="0" fontId="21" fillId="0" borderId="14" xfId="49" applyFont="1" applyBorder="1" applyAlignment="1">
      <alignment horizontal="left" vertical="center" wrapText="1"/>
    </xf>
    <xf numFmtId="0" fontId="21" fillId="0" borderId="22" xfId="49" applyFont="1" applyBorder="1" applyAlignment="1">
      <alignment horizontal="left" vertical="center" wrapText="1"/>
    </xf>
    <xf numFmtId="0" fontId="22" fillId="24" borderId="17" xfId="49" applyFont="1" applyFill="1" applyBorder="1" applyAlignment="1">
      <alignment horizontal="center" vertical="center"/>
    </xf>
    <xf numFmtId="0" fontId="22" fillId="24" borderId="86" xfId="49" applyFont="1" applyFill="1" applyBorder="1" applyAlignment="1">
      <alignment horizontal="center" vertical="center"/>
    </xf>
    <xf numFmtId="0" fontId="26" fillId="0" borderId="44" xfId="49" applyFont="1" applyBorder="1" applyAlignment="1">
      <alignment horizontal="center" vertical="center" textRotation="255" wrapText="1"/>
    </xf>
    <xf numFmtId="0" fontId="26" fillId="0" borderId="45" xfId="49" applyFont="1" applyBorder="1" applyAlignment="1">
      <alignment horizontal="center" vertical="center" textRotation="255" wrapText="1"/>
    </xf>
    <xf numFmtId="0" fontId="26" fillId="0" borderId="25" xfId="49" applyFont="1" applyBorder="1" applyAlignment="1">
      <alignment horizontal="center" vertical="center" textRotation="255" wrapText="1"/>
    </xf>
    <xf numFmtId="0" fontId="21" fillId="0" borderId="85" xfId="49" applyFont="1" applyBorder="1" applyAlignment="1">
      <alignment horizontal="left" vertical="center" wrapText="1"/>
    </xf>
    <xf numFmtId="0" fontId="21" fillId="0" borderId="17" xfId="49" applyFont="1" applyBorder="1" applyAlignment="1">
      <alignment horizontal="left" vertical="center" wrapText="1"/>
    </xf>
    <xf numFmtId="0" fontId="21" fillId="0" borderId="72" xfId="49" applyFont="1" applyBorder="1" applyAlignment="1">
      <alignment horizontal="left" vertical="center" wrapText="1"/>
    </xf>
    <xf numFmtId="0" fontId="21" fillId="0" borderId="23" xfId="49" applyFont="1" applyBorder="1" applyAlignment="1">
      <alignment horizontal="left" vertical="center" wrapText="1"/>
    </xf>
    <xf numFmtId="0" fontId="21" fillId="0" borderId="19" xfId="49" applyFont="1" applyBorder="1" applyAlignment="1">
      <alignment horizontal="left" vertical="center" wrapText="1"/>
    </xf>
    <xf numFmtId="0" fontId="21" fillId="0" borderId="24" xfId="49" applyFont="1" applyBorder="1" applyAlignment="1">
      <alignment horizontal="left" vertical="center" wrapText="1"/>
    </xf>
    <xf numFmtId="0" fontId="27" fillId="0" borderId="26" xfId="49" applyFont="1" applyBorder="1" applyAlignment="1">
      <alignment horizontal="left" vertical="center" shrinkToFit="1"/>
    </xf>
    <xf numFmtId="0" fontId="27" fillId="0" borderId="27" xfId="49" applyFont="1" applyBorder="1" applyAlignment="1">
      <alignment horizontal="left" vertical="center" shrinkToFit="1"/>
    </xf>
    <xf numFmtId="0" fontId="27" fillId="0" borderId="28" xfId="49" applyFont="1" applyBorder="1" applyAlignment="1">
      <alignment horizontal="left" vertical="center" shrinkToFit="1"/>
    </xf>
    <xf numFmtId="0" fontId="27" fillId="25" borderId="29" xfId="49" applyFont="1" applyFill="1" applyBorder="1" applyAlignment="1">
      <alignment horizontal="left" vertical="center"/>
    </xf>
    <xf numFmtId="0" fontId="27" fillId="25" borderId="27" xfId="49" applyFont="1" applyFill="1" applyBorder="1" applyAlignment="1">
      <alignment horizontal="left" vertical="center"/>
    </xf>
    <xf numFmtId="0" fontId="27" fillId="25" borderId="30" xfId="49" applyFont="1" applyFill="1" applyBorder="1" applyAlignment="1">
      <alignment horizontal="left" vertical="center"/>
    </xf>
    <xf numFmtId="49" fontId="32" fillId="32" borderId="10" xfId="0" applyNumberFormat="1" applyFont="1" applyFill="1" applyBorder="1" applyAlignment="1">
      <alignment horizontal="center" vertical="center"/>
    </xf>
    <xf numFmtId="0" fontId="55" fillId="28" borderId="66" xfId="49" applyFont="1" applyFill="1" applyBorder="1" applyAlignment="1">
      <alignment horizontal="center" vertical="center"/>
    </xf>
    <xf numFmtId="0" fontId="55" fillId="28" borderId="10" xfId="49" applyFont="1" applyFill="1" applyBorder="1" applyAlignment="1">
      <alignment horizontal="center" vertical="center"/>
    </xf>
    <xf numFmtId="0" fontId="55" fillId="28" borderId="39" xfId="49" applyFont="1" applyFill="1" applyBorder="1" applyAlignment="1">
      <alignment horizontal="center" vertical="center"/>
    </xf>
    <xf numFmtId="0" fontId="36" fillId="0" borderId="34" xfId="49" applyFont="1" applyBorder="1" applyAlignment="1" applyProtection="1">
      <alignment horizontal="left" vertical="center"/>
      <protection locked="0"/>
    </xf>
    <xf numFmtId="0" fontId="36" fillId="0" borderId="32" xfId="49" applyFont="1" applyBorder="1" applyAlignment="1" applyProtection="1">
      <alignment horizontal="left" vertical="center"/>
      <protection locked="0"/>
    </xf>
    <xf numFmtId="0" fontId="36" fillId="0" borderId="35" xfId="49" applyFont="1" applyBorder="1" applyAlignment="1" applyProtection="1">
      <alignment horizontal="left" vertical="center"/>
      <protection locked="0"/>
    </xf>
    <xf numFmtId="0" fontId="35" fillId="0" borderId="120" xfId="49" applyFont="1" applyBorder="1" applyAlignment="1">
      <alignment horizontal="center" vertical="center" wrapText="1"/>
    </xf>
    <xf numFmtId="0" fontId="35" fillId="0" borderId="120" xfId="49" applyFont="1" applyBorder="1" applyAlignment="1">
      <alignment horizontal="center" vertical="center"/>
    </xf>
    <xf numFmtId="181" fontId="33" fillId="0" borderId="10" xfId="49" applyNumberFormat="1" applyFont="1" applyBorder="1" applyAlignment="1">
      <alignment horizontal="center" vertical="center" shrinkToFit="1"/>
    </xf>
    <xf numFmtId="181" fontId="33" fillId="0" borderId="10" xfId="49" applyNumberFormat="1" applyFont="1" applyBorder="1" applyAlignment="1">
      <alignment horizontal="center" vertical="center"/>
    </xf>
    <xf numFmtId="0" fontId="33" fillId="0" borderId="120" xfId="49" applyFont="1" applyBorder="1" applyAlignment="1">
      <alignment horizontal="center" vertical="center"/>
    </xf>
    <xf numFmtId="38" fontId="33" fillId="0" borderId="120" xfId="34" applyFont="1" applyBorder="1" applyAlignment="1">
      <alignment horizontal="center" vertical="center"/>
    </xf>
    <xf numFmtId="49" fontId="33" fillId="0" borderId="84" xfId="49" applyNumberFormat="1" applyFont="1" applyBorder="1" applyAlignment="1">
      <alignment horizontal="center" vertical="center"/>
    </xf>
    <xf numFmtId="49" fontId="33" fillId="0" borderId="10" xfId="49" applyNumberFormat="1" applyFont="1" applyBorder="1" applyAlignment="1">
      <alignment horizontal="center" vertical="center"/>
    </xf>
    <xf numFmtId="49" fontId="33" fillId="0" borderId="11" xfId="49" applyNumberFormat="1" applyFont="1" applyBorder="1" applyAlignment="1">
      <alignment horizontal="center" vertical="center"/>
    </xf>
    <xf numFmtId="0" fontId="36" fillId="30" borderId="63" xfId="49" applyFont="1" applyFill="1" applyBorder="1" applyAlignment="1">
      <alignment horizontal="left" vertical="center"/>
    </xf>
    <xf numFmtId="0" fontId="36" fillId="30" borderId="0" xfId="49" applyFont="1" applyFill="1" applyAlignment="1">
      <alignment horizontal="left" vertical="center"/>
    </xf>
    <xf numFmtId="0" fontId="36" fillId="30" borderId="37" xfId="49" applyFont="1" applyFill="1" applyBorder="1" applyAlignment="1">
      <alignment horizontal="left" vertical="center"/>
    </xf>
    <xf numFmtId="0" fontId="54" fillId="30" borderId="13" xfId="49" applyFont="1" applyFill="1" applyBorder="1" applyAlignment="1">
      <alignment horizontal="left" vertical="center"/>
    </xf>
    <xf numFmtId="0" fontId="54" fillId="30" borderId="14" xfId="49" applyFont="1" applyFill="1" applyBorder="1" applyAlignment="1">
      <alignment horizontal="left" vertical="center"/>
    </xf>
    <xf numFmtId="0" fontId="54" fillId="30" borderId="15" xfId="0" applyFont="1" applyFill="1" applyBorder="1" applyAlignment="1">
      <alignment horizontal="left" vertical="center"/>
    </xf>
    <xf numFmtId="0" fontId="36" fillId="30" borderId="31" xfId="49" applyFont="1" applyFill="1" applyBorder="1" applyAlignment="1">
      <alignment horizontal="left" vertical="center"/>
    </xf>
    <xf numFmtId="0" fontId="36" fillId="30" borderId="32" xfId="49" applyFont="1" applyFill="1" applyBorder="1" applyAlignment="1">
      <alignment horizontal="left" vertical="center"/>
    </xf>
    <xf numFmtId="0" fontId="36" fillId="30" borderId="33" xfId="49" applyFont="1" applyFill="1" applyBorder="1" applyAlignment="1">
      <alignment horizontal="left" vertical="center"/>
    </xf>
    <xf numFmtId="0" fontId="56" fillId="29" borderId="120" xfId="0" applyFont="1" applyFill="1" applyBorder="1" applyAlignment="1">
      <alignment horizontal="center" vertical="center"/>
    </xf>
    <xf numFmtId="0" fontId="56" fillId="29" borderId="10" xfId="0" applyFont="1" applyFill="1" applyBorder="1" applyAlignment="1">
      <alignment horizontal="center" vertical="center"/>
    </xf>
    <xf numFmtId="0" fontId="36" fillId="30" borderId="114" xfId="49" applyFont="1" applyFill="1" applyBorder="1" applyAlignment="1">
      <alignment horizontal="left" vertical="center"/>
    </xf>
    <xf numFmtId="0" fontId="36" fillId="30" borderId="16" xfId="49" applyFont="1" applyFill="1" applyBorder="1" applyAlignment="1">
      <alignment horizontal="left" vertical="center"/>
    </xf>
    <xf numFmtId="0" fontId="36" fillId="30" borderId="94" xfId="49" applyFont="1" applyFill="1" applyBorder="1" applyAlignment="1">
      <alignment horizontal="left" vertical="center"/>
    </xf>
    <xf numFmtId="0" fontId="56" fillId="28" borderId="120" xfId="0" applyFont="1" applyFill="1" applyBorder="1" applyAlignment="1">
      <alignment horizontal="center" vertical="center"/>
    </xf>
    <xf numFmtId="0" fontId="56" fillId="28" borderId="10" xfId="0" applyFont="1" applyFill="1" applyBorder="1" applyAlignment="1">
      <alignment horizontal="center" vertical="center"/>
    </xf>
    <xf numFmtId="0" fontId="36" fillId="0" borderId="0" xfId="49" applyFont="1" applyAlignment="1">
      <alignment horizontal="left" vertical="center"/>
    </xf>
    <xf numFmtId="0" fontId="36" fillId="0" borderId="0" xfId="49" applyFont="1">
      <alignment vertical="center"/>
    </xf>
    <xf numFmtId="0" fontId="34" fillId="0" borderId="66" xfId="49" applyFont="1" applyBorder="1" applyAlignment="1">
      <alignment horizontal="center" vertical="center"/>
    </xf>
    <xf numFmtId="0" fontId="34" fillId="0" borderId="10" xfId="49" applyFont="1" applyBorder="1" applyAlignment="1">
      <alignment horizontal="center" vertical="center"/>
    </xf>
    <xf numFmtId="0" fontId="34" fillId="0" borderId="11" xfId="49" applyFont="1" applyBorder="1" applyAlignment="1">
      <alignment horizontal="center" vertical="center"/>
    </xf>
    <xf numFmtId="0" fontId="54" fillId="30" borderId="15" xfId="49" applyFont="1" applyFill="1" applyBorder="1" applyAlignment="1">
      <alignment horizontal="left" vertical="center"/>
    </xf>
    <xf numFmtId="0" fontId="36" fillId="0" borderId="84" xfId="49" applyFont="1" applyBorder="1" applyAlignment="1" applyProtection="1">
      <alignment horizontal="center" vertical="center"/>
      <protection locked="0"/>
    </xf>
    <xf numFmtId="0" fontId="36" fillId="0" borderId="10" xfId="49" applyFont="1" applyBorder="1" applyAlignment="1" applyProtection="1">
      <alignment horizontal="center" vertical="center"/>
      <protection locked="0"/>
    </xf>
    <xf numFmtId="0" fontId="36" fillId="0" borderId="11" xfId="49" applyFont="1" applyBorder="1" applyAlignment="1" applyProtection="1">
      <alignment horizontal="center" vertical="center"/>
      <protection locked="0"/>
    </xf>
    <xf numFmtId="0" fontId="55" fillId="28" borderId="64" xfId="49" applyFont="1" applyFill="1" applyBorder="1" applyAlignment="1">
      <alignment horizontal="center" vertical="center"/>
    </xf>
    <xf numFmtId="0" fontId="55" fillId="28" borderId="36" xfId="49" applyFont="1" applyFill="1" applyBorder="1" applyAlignment="1">
      <alignment horizontal="center" vertical="center"/>
    </xf>
    <xf numFmtId="0" fontId="55" fillId="28" borderId="88" xfId="49" applyFont="1" applyFill="1" applyBorder="1" applyAlignment="1">
      <alignment horizontal="center" vertical="center"/>
    </xf>
    <xf numFmtId="0" fontId="56" fillId="28" borderId="112" xfId="0" applyFont="1" applyFill="1" applyBorder="1" applyAlignment="1">
      <alignment horizontal="center" vertical="center"/>
    </xf>
    <xf numFmtId="0" fontId="33" fillId="0" borderId="66" xfId="49" applyFont="1" applyBorder="1" applyAlignment="1">
      <alignment horizontal="center" vertical="center"/>
    </xf>
    <xf numFmtId="49" fontId="32" fillId="32" borderId="122" xfId="0" applyNumberFormat="1" applyFont="1" applyFill="1" applyBorder="1" applyAlignment="1">
      <alignment horizontal="center" vertical="center"/>
    </xf>
    <xf numFmtId="0" fontId="36" fillId="0" borderId="93" xfId="49" applyFont="1" applyBorder="1" applyAlignment="1" applyProtection="1">
      <alignment horizontal="center" vertical="center"/>
      <protection locked="0"/>
    </xf>
    <xf numFmtId="0" fontId="36" fillId="0" borderId="36" xfId="49" applyFont="1" applyBorder="1" applyAlignment="1" applyProtection="1">
      <alignment horizontal="center" vertical="center"/>
      <protection locked="0"/>
    </xf>
    <xf numFmtId="0" fontId="36" fillId="0" borderId="65" xfId="49" applyFont="1" applyBorder="1" applyAlignment="1" applyProtection="1">
      <alignment horizontal="center" vertical="center"/>
      <protection locked="0"/>
    </xf>
    <xf numFmtId="0" fontId="55" fillId="28" borderId="108" xfId="49" applyFont="1" applyFill="1" applyBorder="1" applyAlignment="1">
      <alignment horizontal="center" vertical="center"/>
    </xf>
    <xf numFmtId="0" fontId="55" fillId="28" borderId="87" xfId="49" applyFont="1" applyFill="1" applyBorder="1" applyAlignment="1">
      <alignment horizontal="center" vertical="center"/>
    </xf>
    <xf numFmtId="0" fontId="36" fillId="30" borderId="87" xfId="49" applyFont="1" applyFill="1" applyBorder="1" applyAlignment="1" applyProtection="1">
      <alignment horizontal="center" vertical="center"/>
      <protection locked="0"/>
    </xf>
    <xf numFmtId="0" fontId="36" fillId="30" borderId="99" xfId="49" applyFont="1" applyFill="1" applyBorder="1" applyAlignment="1" applyProtection="1">
      <alignment horizontal="center" vertical="center"/>
      <protection locked="0"/>
    </xf>
    <xf numFmtId="0" fontId="36" fillId="30" borderId="97" xfId="49" applyFont="1" applyFill="1" applyBorder="1" applyAlignment="1" applyProtection="1">
      <alignment horizontal="left" vertical="center"/>
      <protection locked="0"/>
    </xf>
    <xf numFmtId="0" fontId="36" fillId="30" borderId="101" xfId="49" applyFont="1" applyFill="1" applyBorder="1" applyAlignment="1" applyProtection="1">
      <alignment horizontal="left" vertical="center"/>
      <protection locked="0"/>
    </xf>
    <xf numFmtId="0" fontId="36" fillId="30" borderId="89" xfId="49" applyFont="1" applyFill="1" applyBorder="1" applyAlignment="1" applyProtection="1">
      <alignment horizontal="left" vertical="center"/>
      <protection locked="0"/>
    </xf>
    <xf numFmtId="0" fontId="36" fillId="30" borderId="90" xfId="49" applyFont="1" applyFill="1" applyBorder="1" applyAlignment="1" applyProtection="1">
      <alignment horizontal="left" vertical="center"/>
      <protection locked="0"/>
    </xf>
    <xf numFmtId="0" fontId="36" fillId="0" borderId="92" xfId="49" applyFont="1" applyBorder="1" applyAlignment="1" applyProtection="1">
      <alignment horizontal="left" vertical="center"/>
      <protection locked="0"/>
    </xf>
    <xf numFmtId="0" fontId="36" fillId="30" borderId="83" xfId="49" applyFont="1" applyFill="1" applyBorder="1" applyAlignment="1" applyProtection="1">
      <alignment horizontal="left" vertical="center"/>
      <protection locked="0"/>
    </xf>
    <xf numFmtId="0" fontId="36" fillId="30" borderId="100" xfId="49" applyFont="1" applyFill="1" applyBorder="1" applyAlignment="1" applyProtection="1">
      <alignment horizontal="left" vertical="center"/>
      <protection locked="0"/>
    </xf>
    <xf numFmtId="0" fontId="36" fillId="30" borderId="103" xfId="49" applyFont="1" applyFill="1" applyBorder="1" applyAlignment="1">
      <alignment horizontal="left" vertical="center"/>
    </xf>
    <xf numFmtId="0" fontId="36" fillId="30" borderId="97" xfId="49" applyFont="1" applyFill="1" applyBorder="1" applyAlignment="1">
      <alignment horizontal="left" vertical="center"/>
    </xf>
    <xf numFmtId="0" fontId="36" fillId="30" borderId="109" xfId="49" applyFont="1" applyFill="1" applyBorder="1" applyAlignment="1">
      <alignment horizontal="left" vertical="center"/>
    </xf>
    <xf numFmtId="0" fontId="36" fillId="30" borderId="89" xfId="49" applyFont="1" applyFill="1" applyBorder="1" applyAlignment="1">
      <alignment horizontal="left" vertical="center"/>
    </xf>
    <xf numFmtId="0" fontId="36" fillId="30" borderId="119" xfId="49" applyFont="1" applyFill="1" applyBorder="1" applyAlignment="1">
      <alignment horizontal="left" vertical="center"/>
    </xf>
    <xf numFmtId="0" fontId="36" fillId="30" borderId="83" xfId="49" applyFont="1" applyFill="1" applyBorder="1" applyAlignment="1">
      <alignment horizontal="left" vertical="center"/>
    </xf>
  </cellXfs>
  <cellStyles count="5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メモ 2" xfId="29" xr:uid="{00000000-0005-0000-0000-00001C000000}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桁区切り 2" xfId="35" xr:uid="{00000000-0005-0000-0000-000022000000}"/>
    <cellStyle name="桁区切り 3" xfId="36" xr:uid="{00000000-0005-0000-0000-000023000000}"/>
    <cellStyle name="桁区切り 4" xfId="37" xr:uid="{00000000-0005-0000-0000-000024000000}"/>
    <cellStyle name="見出し 1" xfId="38" builtinId="16" customBuiltin="1"/>
    <cellStyle name="見出し 2" xfId="39" builtinId="17" customBuiltin="1"/>
    <cellStyle name="見出し 3" xfId="40" builtinId="18" customBuiltin="1"/>
    <cellStyle name="見出し 4" xfId="41" builtinId="19" customBuiltin="1"/>
    <cellStyle name="集計" xfId="42" builtinId="25" customBuiltin="1"/>
    <cellStyle name="出力" xfId="43" builtinId="21" customBuiltin="1"/>
    <cellStyle name="説明文" xfId="44" builtinId="53" customBuiltin="1"/>
    <cellStyle name="通貨" xfId="51" builtinId="7"/>
    <cellStyle name="通貨 2" xfId="45" xr:uid="{00000000-0005-0000-0000-00002D000000}"/>
    <cellStyle name="入力" xfId="46" builtinId="20" customBuiltin="1"/>
    <cellStyle name="標準" xfId="0" builtinId="0"/>
    <cellStyle name="標準 2" xfId="47" xr:uid="{00000000-0005-0000-0000-000030000000}"/>
    <cellStyle name="標準 3" xfId="48" xr:uid="{00000000-0005-0000-0000-000031000000}"/>
    <cellStyle name="標準 3 2" xfId="52" xr:uid="{00000000-0005-0000-0000-000032000000}"/>
    <cellStyle name="標準_八幡東区配布表H19.3" xfId="49" xr:uid="{00000000-0005-0000-0000-000033000000}"/>
    <cellStyle name="良い" xfId="50" builtinId="26" customBuiltin="1"/>
  </cellStyles>
  <dxfs count="1"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colors>
    <mruColors>
      <color rgb="FFFF99FF"/>
      <color rgb="FFCCFFCC"/>
      <color rgb="FF000000"/>
      <color rgb="FFFFCCFF"/>
      <color rgb="FF003399"/>
      <color rgb="FFFFFF99"/>
      <color rgb="FF0000FF"/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Z43"/>
  <sheetViews>
    <sheetView showZeros="0" tabSelected="1" zoomScale="115" zoomScaleNormal="115" workbookViewId="0">
      <selection activeCell="K1" sqref="K1:L1"/>
    </sheetView>
  </sheetViews>
  <sheetFormatPr defaultRowHeight="15.75"/>
  <cols>
    <col min="1" max="1" width="7.5" style="68" customWidth="1"/>
    <col min="2" max="2" width="6.875" style="68" customWidth="1"/>
    <col min="3" max="14" width="5.625" style="68" customWidth="1"/>
    <col min="15" max="15" width="6.375" style="68" customWidth="1"/>
    <col min="16" max="16384" width="9" style="68"/>
  </cols>
  <sheetData>
    <row r="1" spans="1:26" ht="19.5" customHeight="1">
      <c r="A1" s="358" t="s">
        <v>1996</v>
      </c>
      <c r="B1" s="359"/>
      <c r="C1" s="359"/>
      <c r="D1" s="360"/>
      <c r="K1" s="370" t="s">
        <v>1351</v>
      </c>
      <c r="L1" s="370"/>
      <c r="M1" s="371">
        <v>45846</v>
      </c>
      <c r="N1" s="371"/>
      <c r="O1" s="371"/>
    </row>
    <row r="2" spans="1:26" ht="24.95" customHeight="1">
      <c r="A2" s="361"/>
      <c r="B2" s="362"/>
      <c r="C2" s="362"/>
      <c r="D2" s="363"/>
      <c r="E2" s="368" t="s">
        <v>1352</v>
      </c>
      <c r="F2" s="369"/>
      <c r="G2" s="369"/>
      <c r="H2" s="369"/>
      <c r="I2" s="369"/>
      <c r="J2" s="369"/>
      <c r="K2" s="364" t="s">
        <v>1353</v>
      </c>
      <c r="L2" s="365"/>
      <c r="M2" s="69"/>
      <c r="N2" s="69"/>
      <c r="O2" s="69"/>
    </row>
    <row r="3" spans="1:26" ht="7.5" customHeight="1">
      <c r="A3" s="70"/>
      <c r="B3" s="70"/>
      <c r="C3" s="70"/>
      <c r="D3" s="70"/>
      <c r="E3" s="71"/>
      <c r="F3" s="71"/>
      <c r="G3" s="72"/>
      <c r="H3" s="72"/>
      <c r="I3" s="72"/>
      <c r="J3" s="72"/>
      <c r="K3" s="73"/>
      <c r="L3" s="74"/>
      <c r="M3" s="71"/>
      <c r="N3" s="71"/>
      <c r="O3" s="71"/>
    </row>
    <row r="4" spans="1:26" ht="24.95" customHeight="1">
      <c r="A4" s="366" t="s">
        <v>1354</v>
      </c>
      <c r="B4" s="367"/>
      <c r="C4" s="367"/>
      <c r="D4" s="75"/>
      <c r="E4" s="366" t="s">
        <v>1355</v>
      </c>
      <c r="F4" s="367"/>
      <c r="G4" s="367"/>
      <c r="H4" s="75"/>
      <c r="I4" s="366" t="s">
        <v>1356</v>
      </c>
      <c r="J4" s="367"/>
      <c r="K4" s="367"/>
      <c r="L4" s="75"/>
      <c r="M4" s="366" t="s">
        <v>1357</v>
      </c>
      <c r="N4" s="367"/>
      <c r="O4" s="367"/>
    </row>
    <row r="5" spans="1:26" ht="10.5" customHeight="1" thickBot="1">
      <c r="A5" s="71"/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</row>
    <row r="6" spans="1:26" ht="23.1" customHeight="1">
      <c r="A6" s="380" t="s">
        <v>1345</v>
      </c>
      <c r="B6" s="381"/>
      <c r="C6" s="382">
        <v>45871</v>
      </c>
      <c r="D6" s="382"/>
      <c r="E6" s="382"/>
      <c r="F6" s="76" t="s">
        <v>1358</v>
      </c>
      <c r="G6" s="383" t="s">
        <v>1346</v>
      </c>
      <c r="H6" s="384"/>
      <c r="I6" s="385">
        <f>SUM(C6-3)</f>
        <v>45868</v>
      </c>
      <c r="J6" s="385"/>
      <c r="K6" s="244" t="s">
        <v>1994</v>
      </c>
      <c r="L6" s="245"/>
      <c r="M6" s="386">
        <f>C6-1</f>
        <v>45870</v>
      </c>
      <c r="N6" s="387"/>
      <c r="O6" s="246" t="s">
        <v>1995</v>
      </c>
    </row>
    <row r="7" spans="1:26" ht="23.1" customHeight="1">
      <c r="A7" s="388" t="s">
        <v>54</v>
      </c>
      <c r="B7" s="389"/>
      <c r="C7" s="390"/>
      <c r="D7" s="391"/>
      <c r="E7" s="391"/>
      <c r="F7" s="391"/>
      <c r="G7" s="391"/>
      <c r="H7" s="391"/>
      <c r="I7" s="391"/>
      <c r="J7" s="391"/>
      <c r="K7" s="391"/>
      <c r="L7" s="391"/>
      <c r="M7" s="391"/>
      <c r="N7" s="391"/>
      <c r="O7" s="392"/>
    </row>
    <row r="8" spans="1:26" ht="23.1" customHeight="1">
      <c r="A8" s="388" t="s">
        <v>1359</v>
      </c>
      <c r="B8" s="389"/>
      <c r="C8" s="393"/>
      <c r="D8" s="391"/>
      <c r="E8" s="391"/>
      <c r="F8" s="391"/>
      <c r="G8" s="391"/>
      <c r="H8" s="391"/>
      <c r="I8" s="391"/>
      <c r="J8" s="391"/>
      <c r="K8" s="391"/>
      <c r="L8" s="391"/>
      <c r="M8" s="391"/>
      <c r="N8" s="391"/>
      <c r="O8" s="392"/>
    </row>
    <row r="9" spans="1:26" ht="23.1" customHeight="1">
      <c r="A9" s="388" t="s">
        <v>1360</v>
      </c>
      <c r="B9" s="389"/>
      <c r="C9" s="394"/>
      <c r="D9" s="395"/>
      <c r="E9" s="395"/>
      <c r="F9" s="396"/>
      <c r="G9" s="397"/>
      <c r="H9" s="355" t="s">
        <v>1347</v>
      </c>
      <c r="I9" s="356"/>
      <c r="J9" s="398">
        <f>SUM(I35)</f>
        <v>0</v>
      </c>
      <c r="K9" s="399"/>
      <c r="L9" s="399"/>
      <c r="M9" s="399"/>
      <c r="N9" s="399"/>
      <c r="O9" s="400"/>
    </row>
    <row r="10" spans="1:26" ht="23.1" customHeight="1">
      <c r="A10" s="388" t="s">
        <v>1362</v>
      </c>
      <c r="B10" s="389"/>
      <c r="C10" s="401" t="s">
        <v>1363</v>
      </c>
      <c r="D10" s="401"/>
      <c r="E10" s="401"/>
      <c r="F10" s="322"/>
      <c r="G10" s="322"/>
      <c r="H10" s="322"/>
      <c r="I10" s="322"/>
      <c r="J10" s="401" t="s">
        <v>1364</v>
      </c>
      <c r="K10" s="401"/>
      <c r="L10" s="401"/>
      <c r="M10" s="402"/>
      <c r="N10" s="402"/>
      <c r="O10" s="403"/>
      <c r="Q10" s="51"/>
      <c r="R10" s="51"/>
      <c r="S10" s="51"/>
      <c r="T10" s="51"/>
      <c r="U10" s="51"/>
      <c r="V10" s="51"/>
      <c r="W10" s="51"/>
      <c r="X10" s="51"/>
      <c r="Y10" s="51"/>
      <c r="Z10" s="51"/>
    </row>
    <row r="11" spans="1:26" ht="23.1" customHeight="1" thickBot="1">
      <c r="A11" s="376" t="s">
        <v>1361</v>
      </c>
      <c r="B11" s="377"/>
      <c r="C11" s="373" t="s">
        <v>1365</v>
      </c>
      <c r="D11" s="373"/>
      <c r="E11" s="373"/>
      <c r="F11" s="373"/>
      <c r="G11" s="373"/>
      <c r="H11" s="373"/>
      <c r="I11" s="373"/>
      <c r="J11" s="372" t="s">
        <v>1366</v>
      </c>
      <c r="K11" s="372"/>
      <c r="L11" s="372"/>
      <c r="M11" s="374"/>
      <c r="N11" s="374"/>
      <c r="O11" s="375"/>
      <c r="Q11" s="51"/>
      <c r="R11" s="51"/>
      <c r="S11" s="51"/>
      <c r="T11" s="51"/>
      <c r="U11" s="51"/>
      <c r="V11" s="51"/>
      <c r="W11" s="51"/>
      <c r="X11" s="51"/>
      <c r="Y11" s="51"/>
      <c r="Z11" s="51"/>
    </row>
    <row r="12" spans="1:26" ht="23.1" customHeight="1">
      <c r="A12" s="426" t="s">
        <v>1376</v>
      </c>
      <c r="B12" s="427"/>
      <c r="C12" s="414" t="s">
        <v>1377</v>
      </c>
      <c r="D12" s="415"/>
      <c r="E12" s="430" t="s">
        <v>1371</v>
      </c>
      <c r="F12" s="431"/>
      <c r="G12" s="77"/>
      <c r="H12" s="77" t="s">
        <v>1372</v>
      </c>
      <c r="I12" s="77"/>
      <c r="J12" s="78" t="s">
        <v>1373</v>
      </c>
      <c r="K12" s="78"/>
      <c r="L12" s="78" t="s">
        <v>1374</v>
      </c>
      <c r="M12" s="78"/>
      <c r="N12" s="78" t="s">
        <v>1375</v>
      </c>
      <c r="O12" s="79"/>
      <c r="Q12" s="51"/>
      <c r="R12" s="51"/>
      <c r="S12" s="51"/>
      <c r="T12" s="51"/>
      <c r="U12" s="51"/>
      <c r="V12" s="51"/>
      <c r="W12" s="51"/>
      <c r="X12" s="51"/>
      <c r="Y12" s="51"/>
      <c r="Z12" s="51"/>
    </row>
    <row r="13" spans="1:26" ht="23.1" customHeight="1">
      <c r="A13" s="404"/>
      <c r="B13" s="405"/>
      <c r="C13" s="416"/>
      <c r="D13" s="417"/>
      <c r="E13" s="432" t="s">
        <v>1368</v>
      </c>
      <c r="F13" s="433"/>
      <c r="G13" s="378"/>
      <c r="H13" s="378"/>
      <c r="I13" s="378"/>
      <c r="J13" s="378"/>
      <c r="K13" s="378"/>
      <c r="L13" s="378"/>
      <c r="M13" s="378"/>
      <c r="N13" s="378"/>
      <c r="O13" s="379"/>
      <c r="Q13" s="51"/>
      <c r="R13" s="51"/>
      <c r="S13" s="51"/>
      <c r="T13" s="51"/>
      <c r="U13" s="51"/>
      <c r="V13" s="51"/>
      <c r="W13" s="51"/>
      <c r="X13" s="51"/>
      <c r="Y13" s="51"/>
      <c r="Z13" s="51"/>
    </row>
    <row r="14" spans="1:26" ht="23.1" customHeight="1">
      <c r="A14" s="404"/>
      <c r="B14" s="405"/>
      <c r="C14" s="416"/>
      <c r="D14" s="417"/>
      <c r="E14" s="432" t="s">
        <v>1369</v>
      </c>
      <c r="F14" s="433"/>
      <c r="G14" s="420"/>
      <c r="H14" s="420"/>
      <c r="I14" s="420"/>
      <c r="J14" s="420"/>
      <c r="K14" s="420"/>
      <c r="L14" s="420"/>
      <c r="M14" s="420"/>
      <c r="N14" s="420"/>
      <c r="O14" s="421"/>
      <c r="Q14" s="51"/>
      <c r="R14" s="51"/>
      <c r="S14" s="51"/>
      <c r="T14" s="51"/>
      <c r="U14" s="51"/>
      <c r="V14" s="51"/>
      <c r="W14" s="51"/>
      <c r="X14" s="51"/>
      <c r="Y14" s="51"/>
      <c r="Z14" s="51"/>
    </row>
    <row r="15" spans="1:26" ht="23.1" customHeight="1">
      <c r="A15" s="404"/>
      <c r="B15" s="405"/>
      <c r="C15" s="418"/>
      <c r="D15" s="419"/>
      <c r="E15" s="424" t="s">
        <v>1370</v>
      </c>
      <c r="F15" s="425"/>
      <c r="G15" s="393"/>
      <c r="H15" s="391"/>
      <c r="I15" s="391"/>
      <c r="J15" s="391"/>
      <c r="K15" s="391"/>
      <c r="L15" s="391"/>
      <c r="M15" s="391"/>
      <c r="N15" s="391"/>
      <c r="O15" s="392"/>
      <c r="Q15" s="51"/>
      <c r="R15" s="51"/>
      <c r="S15" s="51"/>
      <c r="T15" s="51"/>
      <c r="U15" s="51"/>
      <c r="V15" s="51"/>
      <c r="W15" s="51"/>
      <c r="X15" s="51"/>
      <c r="Y15" s="51"/>
      <c r="Z15" s="51"/>
    </row>
    <row r="16" spans="1:26" ht="23.1" customHeight="1">
      <c r="A16" s="428"/>
      <c r="B16" s="429"/>
      <c r="C16" s="422" t="s">
        <v>1367</v>
      </c>
      <c r="D16" s="423"/>
      <c r="E16" s="424" t="s">
        <v>1371</v>
      </c>
      <c r="F16" s="425"/>
      <c r="G16" s="80"/>
      <c r="H16" s="80" t="s">
        <v>1372</v>
      </c>
      <c r="I16" s="80"/>
      <c r="J16" s="81" t="s">
        <v>1373</v>
      </c>
      <c r="K16" s="81"/>
      <c r="L16" s="81" t="s">
        <v>1374</v>
      </c>
      <c r="M16" s="81"/>
      <c r="N16" s="81" t="s">
        <v>1375</v>
      </c>
      <c r="O16" s="82"/>
      <c r="Q16" s="51"/>
      <c r="R16" s="51"/>
      <c r="T16" s="51"/>
      <c r="U16" s="51"/>
      <c r="V16" s="51"/>
      <c r="W16" s="51"/>
      <c r="X16" s="51"/>
      <c r="Y16" s="51"/>
      <c r="Z16" s="51"/>
    </row>
    <row r="17" spans="1:26" ht="23.1" customHeight="1">
      <c r="A17" s="404" t="s">
        <v>1384</v>
      </c>
      <c r="B17" s="405"/>
      <c r="C17" s="408" t="s">
        <v>1396</v>
      </c>
      <c r="D17" s="409"/>
      <c r="E17" s="409"/>
      <c r="F17" s="409"/>
      <c r="G17" s="409"/>
      <c r="H17" s="409"/>
      <c r="I17" s="409"/>
      <c r="J17" s="409"/>
      <c r="K17" s="409"/>
      <c r="L17" s="409"/>
      <c r="M17" s="409"/>
      <c r="N17" s="409"/>
      <c r="O17" s="410"/>
      <c r="Q17" s="51"/>
      <c r="R17" s="51"/>
      <c r="S17" s="51"/>
      <c r="T17" s="51"/>
      <c r="U17" s="51"/>
      <c r="V17" s="51"/>
      <c r="W17" s="51"/>
      <c r="X17" s="51"/>
      <c r="Y17" s="51"/>
      <c r="Z17" s="51"/>
    </row>
    <row r="18" spans="1:26" ht="23.1" customHeight="1" thickBot="1">
      <c r="A18" s="406"/>
      <c r="B18" s="407"/>
      <c r="C18" s="411"/>
      <c r="D18" s="412"/>
      <c r="E18" s="412"/>
      <c r="F18" s="412"/>
      <c r="G18" s="412"/>
      <c r="H18" s="412"/>
      <c r="I18" s="412"/>
      <c r="J18" s="412"/>
      <c r="K18" s="412"/>
      <c r="L18" s="412"/>
      <c r="M18" s="412"/>
      <c r="N18" s="412"/>
      <c r="O18" s="413"/>
      <c r="Q18" s="51"/>
      <c r="R18" s="51"/>
      <c r="S18" s="51"/>
      <c r="T18" s="51"/>
      <c r="U18" s="51"/>
      <c r="V18" s="51"/>
      <c r="W18" s="51"/>
      <c r="X18" s="51"/>
      <c r="Y18" s="51"/>
      <c r="Z18" s="51"/>
    </row>
    <row r="19" spans="1:26" ht="7.5" customHeight="1" thickBot="1">
      <c r="A19" s="51"/>
      <c r="B19" s="51"/>
      <c r="C19" s="51"/>
      <c r="D19" s="51"/>
      <c r="S19" s="51"/>
      <c r="T19" s="51"/>
    </row>
    <row r="20" spans="1:26" ht="24" customHeight="1">
      <c r="A20" s="83" t="s">
        <v>1378</v>
      </c>
      <c r="B20" s="348" t="s">
        <v>1379</v>
      </c>
      <c r="C20" s="348"/>
      <c r="D20" s="348"/>
      <c r="E20" s="346" t="s">
        <v>1389</v>
      </c>
      <c r="F20" s="346"/>
      <c r="G20" s="346"/>
      <c r="H20" s="346"/>
      <c r="I20" s="338" t="s">
        <v>1390</v>
      </c>
      <c r="J20" s="338"/>
      <c r="K20" s="338"/>
      <c r="L20" s="338"/>
      <c r="M20" s="338" t="s">
        <v>1391</v>
      </c>
      <c r="N20" s="338"/>
      <c r="O20" s="339"/>
    </row>
    <row r="21" spans="1:26" ht="24" customHeight="1">
      <c r="A21" s="353" t="s">
        <v>2015</v>
      </c>
      <c r="B21" s="322" t="s">
        <v>1380</v>
      </c>
      <c r="C21" s="322"/>
      <c r="D21" s="322"/>
      <c r="E21" s="323">
        <f>(集計表!K15)</f>
        <v>33230</v>
      </c>
      <c r="F21" s="323"/>
      <c r="G21" s="323"/>
      <c r="H21" s="323"/>
      <c r="I21" s="323">
        <f>(集計表!N15)</f>
        <v>0</v>
      </c>
      <c r="J21" s="323"/>
      <c r="K21" s="323"/>
      <c r="L21" s="323"/>
      <c r="M21" s="324"/>
      <c r="N21" s="324"/>
      <c r="O21" s="325"/>
    </row>
    <row r="22" spans="1:26" ht="24" customHeight="1">
      <c r="A22" s="353"/>
      <c r="B22" s="322" t="s">
        <v>1381</v>
      </c>
      <c r="C22" s="322"/>
      <c r="D22" s="322"/>
      <c r="E22" s="323">
        <f>(集計表!K21)</f>
        <v>19110</v>
      </c>
      <c r="F22" s="323"/>
      <c r="G22" s="323"/>
      <c r="H22" s="323"/>
      <c r="I22" s="323">
        <f>(集計表!N21)</f>
        <v>0</v>
      </c>
      <c r="J22" s="323"/>
      <c r="K22" s="323"/>
      <c r="L22" s="323"/>
      <c r="M22" s="324"/>
      <c r="N22" s="324"/>
      <c r="O22" s="325"/>
    </row>
    <row r="23" spans="1:26" ht="24" customHeight="1">
      <c r="A23" s="353"/>
      <c r="B23" s="322" t="s">
        <v>1382</v>
      </c>
      <c r="C23" s="322"/>
      <c r="D23" s="322"/>
      <c r="E23" s="323">
        <f>(集計表!K27)</f>
        <v>15680</v>
      </c>
      <c r="F23" s="323"/>
      <c r="G23" s="323"/>
      <c r="H23" s="323"/>
      <c r="I23" s="323">
        <f>(集計表!N27)</f>
        <v>0</v>
      </c>
      <c r="J23" s="323"/>
      <c r="K23" s="323"/>
      <c r="L23" s="323"/>
      <c r="M23" s="324"/>
      <c r="N23" s="324"/>
      <c r="O23" s="325"/>
    </row>
    <row r="24" spans="1:26" ht="24" customHeight="1" thickBot="1">
      <c r="A24" s="353"/>
      <c r="B24" s="349" t="s">
        <v>1383</v>
      </c>
      <c r="C24" s="350"/>
      <c r="D24" s="351"/>
      <c r="E24" s="326">
        <f>(集計表!K30)</f>
        <v>7750</v>
      </c>
      <c r="F24" s="326"/>
      <c r="G24" s="326"/>
      <c r="H24" s="326"/>
      <c r="I24" s="326">
        <f>(集計表!N30)</f>
        <v>0</v>
      </c>
      <c r="J24" s="326"/>
      <c r="K24" s="326"/>
      <c r="L24" s="326"/>
      <c r="M24" s="327"/>
      <c r="N24" s="327"/>
      <c r="O24" s="328"/>
    </row>
    <row r="25" spans="1:26" ht="24" customHeight="1" thickBot="1">
      <c r="A25" s="354"/>
      <c r="B25" s="340" t="s">
        <v>1387</v>
      </c>
      <c r="C25" s="340"/>
      <c r="D25" s="340"/>
      <c r="E25" s="329">
        <f>SUM(E21:H24)</f>
        <v>75770</v>
      </c>
      <c r="F25" s="329"/>
      <c r="G25" s="329"/>
      <c r="H25" s="329"/>
      <c r="I25" s="329">
        <f>SUM(I21:L24)</f>
        <v>0</v>
      </c>
      <c r="J25" s="329"/>
      <c r="K25" s="329"/>
      <c r="L25" s="329"/>
      <c r="M25" s="316"/>
      <c r="N25" s="316"/>
      <c r="O25" s="317"/>
    </row>
    <row r="26" spans="1:26" ht="24" customHeight="1" thickTop="1">
      <c r="A26" s="341" t="s">
        <v>1364</v>
      </c>
      <c r="B26" s="347" t="s">
        <v>1385</v>
      </c>
      <c r="C26" s="347"/>
      <c r="D26" s="347"/>
      <c r="E26" s="330">
        <f>(集計表!K50)</f>
        <v>92460</v>
      </c>
      <c r="F26" s="330"/>
      <c r="G26" s="330"/>
      <c r="H26" s="330"/>
      <c r="I26" s="330">
        <f>(集計表!N50)</f>
        <v>0</v>
      </c>
      <c r="J26" s="330"/>
      <c r="K26" s="330"/>
      <c r="L26" s="330"/>
      <c r="M26" s="331"/>
      <c r="N26" s="331"/>
      <c r="O26" s="332"/>
    </row>
    <row r="27" spans="1:26" ht="24" hidden="1" customHeight="1">
      <c r="A27" s="342"/>
      <c r="B27" s="322" t="s">
        <v>1386</v>
      </c>
      <c r="C27" s="322"/>
      <c r="D27" s="322"/>
      <c r="E27" s="323">
        <f>(集計表!K56)</f>
        <v>0</v>
      </c>
      <c r="F27" s="323"/>
      <c r="G27" s="323"/>
      <c r="H27" s="323"/>
      <c r="I27" s="323">
        <f>(集計表!N56)</f>
        <v>0</v>
      </c>
      <c r="J27" s="323"/>
      <c r="K27" s="323"/>
      <c r="L27" s="323"/>
      <c r="M27" s="324"/>
      <c r="N27" s="324"/>
      <c r="O27" s="325"/>
    </row>
    <row r="28" spans="1:26" ht="24" customHeight="1" thickBot="1">
      <c r="A28" s="343"/>
      <c r="B28" s="340" t="s">
        <v>1388</v>
      </c>
      <c r="C28" s="340"/>
      <c r="D28" s="340"/>
      <c r="E28" s="329">
        <f>SUM(E26:H27)</f>
        <v>92460</v>
      </c>
      <c r="F28" s="329"/>
      <c r="G28" s="329"/>
      <c r="H28" s="329"/>
      <c r="I28" s="329">
        <f>SUM(I26:L27)</f>
        <v>0</v>
      </c>
      <c r="J28" s="329"/>
      <c r="K28" s="329"/>
      <c r="L28" s="329"/>
      <c r="M28" s="316"/>
      <c r="N28" s="316"/>
      <c r="O28" s="317"/>
    </row>
    <row r="29" spans="1:26" ht="24" hidden="1" customHeight="1" thickTop="1">
      <c r="A29" s="352" t="s">
        <v>1363</v>
      </c>
      <c r="B29" s="322" t="s">
        <v>1590</v>
      </c>
      <c r="C29" s="322"/>
      <c r="D29" s="322"/>
      <c r="E29" s="323">
        <f>(春日市!S52)</f>
        <v>0</v>
      </c>
      <c r="F29" s="323"/>
      <c r="G29" s="323"/>
      <c r="H29" s="323"/>
      <c r="I29" s="323">
        <f>(春日市!T52)</f>
        <v>0</v>
      </c>
      <c r="J29" s="323"/>
      <c r="K29" s="323"/>
      <c r="L29" s="323"/>
      <c r="M29" s="324"/>
      <c r="N29" s="324"/>
      <c r="O29" s="325"/>
    </row>
    <row r="30" spans="1:26" ht="24" hidden="1" customHeight="1">
      <c r="A30" s="353"/>
      <c r="B30" s="322" t="s">
        <v>1409</v>
      </c>
      <c r="C30" s="322"/>
      <c r="D30" s="322"/>
      <c r="E30" s="323">
        <f>(大野城!S32)</f>
        <v>0</v>
      </c>
      <c r="F30" s="323"/>
      <c r="G30" s="323"/>
      <c r="H30" s="323"/>
      <c r="I30" s="323">
        <f>(大野城!T32)</f>
        <v>0</v>
      </c>
      <c r="J30" s="323"/>
      <c r="K30" s="323"/>
      <c r="L30" s="323"/>
      <c r="M30" s="324"/>
      <c r="N30" s="324"/>
      <c r="O30" s="325"/>
    </row>
    <row r="31" spans="1:26" ht="24" hidden="1" customHeight="1">
      <c r="A31" s="353"/>
      <c r="B31" s="355" t="s">
        <v>1631</v>
      </c>
      <c r="C31" s="356"/>
      <c r="D31" s="357"/>
      <c r="E31" s="323">
        <f>(那珂川・太宰府!E31)</f>
        <v>0</v>
      </c>
      <c r="F31" s="323"/>
      <c r="G31" s="323"/>
      <c r="H31" s="323"/>
      <c r="I31" s="323">
        <f>(那珂川・太宰府!F31)</f>
        <v>0</v>
      </c>
      <c r="J31" s="323"/>
      <c r="K31" s="323"/>
      <c r="L31" s="323"/>
      <c r="M31" s="324"/>
      <c r="N31" s="324"/>
      <c r="O31" s="325"/>
    </row>
    <row r="32" spans="1:26" ht="24" hidden="1" customHeight="1">
      <c r="A32" s="353"/>
      <c r="B32" s="322" t="s">
        <v>1410</v>
      </c>
      <c r="C32" s="322"/>
      <c r="D32" s="322"/>
      <c r="E32" s="323">
        <f>(筑紫野!S15)</f>
        <v>0</v>
      </c>
      <c r="F32" s="323"/>
      <c r="G32" s="323"/>
      <c r="H32" s="323"/>
      <c r="I32" s="323">
        <f>(筑紫野!T15)</f>
        <v>0</v>
      </c>
      <c r="J32" s="323"/>
      <c r="K32" s="323"/>
      <c r="L32" s="323"/>
      <c r="M32" s="324"/>
      <c r="N32" s="324"/>
      <c r="O32" s="325"/>
    </row>
    <row r="33" spans="1:15" ht="24" hidden="1" customHeight="1" thickBot="1">
      <c r="A33" s="353"/>
      <c r="B33" s="318" t="s">
        <v>1591</v>
      </c>
      <c r="C33" s="319"/>
      <c r="D33" s="320"/>
      <c r="E33" s="321">
        <f>(那珂川・太宰府!S22)</f>
        <v>0</v>
      </c>
      <c r="F33" s="321"/>
      <c r="G33" s="321"/>
      <c r="H33" s="321"/>
      <c r="I33" s="321">
        <f>(那珂川・太宰府!T22)</f>
        <v>0</v>
      </c>
      <c r="J33" s="321"/>
      <c r="K33" s="321"/>
      <c r="L33" s="321"/>
      <c r="M33" s="336"/>
      <c r="N33" s="336"/>
      <c r="O33" s="337"/>
    </row>
    <row r="34" spans="1:15" ht="24" hidden="1" customHeight="1" thickBot="1">
      <c r="A34" s="354"/>
      <c r="B34" s="340" t="s">
        <v>1592</v>
      </c>
      <c r="C34" s="340"/>
      <c r="D34" s="340"/>
      <c r="E34" s="329">
        <f>SUM(E29:H33)</f>
        <v>0</v>
      </c>
      <c r="F34" s="329"/>
      <c r="G34" s="329"/>
      <c r="H34" s="329"/>
      <c r="I34" s="329">
        <f>SUM(I29:L33)</f>
        <v>0</v>
      </c>
      <c r="J34" s="329"/>
      <c r="K34" s="329"/>
      <c r="L34" s="329"/>
      <c r="M34" s="316"/>
      <c r="N34" s="316"/>
      <c r="O34" s="317"/>
    </row>
    <row r="35" spans="1:15" ht="24" customHeight="1" thickTop="1" thickBot="1">
      <c r="A35" s="344" t="s">
        <v>2017</v>
      </c>
      <c r="B35" s="345"/>
      <c r="C35" s="345"/>
      <c r="D35" s="345"/>
      <c r="E35" s="333">
        <f>SUM(E34,E28,E25)</f>
        <v>168230</v>
      </c>
      <c r="F35" s="333"/>
      <c r="G35" s="333"/>
      <c r="H35" s="333"/>
      <c r="I35" s="333">
        <f>SUM(I34,I28,I25)</f>
        <v>0</v>
      </c>
      <c r="J35" s="333"/>
      <c r="K35" s="333"/>
      <c r="L35" s="333"/>
      <c r="M35" s="334"/>
      <c r="N35" s="334"/>
      <c r="O35" s="335"/>
    </row>
    <row r="43" spans="1:15" s="51" customFormat="1" ht="25.5" customHeight="1"/>
  </sheetData>
  <mergeCells count="112">
    <mergeCell ref="A17:B18"/>
    <mergeCell ref="C17:O17"/>
    <mergeCell ref="C18:O18"/>
    <mergeCell ref="C12:D15"/>
    <mergeCell ref="G14:O14"/>
    <mergeCell ref="C16:D16"/>
    <mergeCell ref="E16:F16"/>
    <mergeCell ref="G15:O15"/>
    <mergeCell ref="A12:B16"/>
    <mergeCell ref="E12:F12"/>
    <mergeCell ref="E13:F13"/>
    <mergeCell ref="E14:F14"/>
    <mergeCell ref="E15:F15"/>
    <mergeCell ref="J11:L11"/>
    <mergeCell ref="C11:I11"/>
    <mergeCell ref="M11:O11"/>
    <mergeCell ref="A11:B11"/>
    <mergeCell ref="G13:O13"/>
    <mergeCell ref="A6:B6"/>
    <mergeCell ref="C6:E6"/>
    <mergeCell ref="G6:H6"/>
    <mergeCell ref="I6:J6"/>
    <mergeCell ref="M6:N6"/>
    <mergeCell ref="A7:B7"/>
    <mergeCell ref="C7:O7"/>
    <mergeCell ref="A8:B8"/>
    <mergeCell ref="C8:O8"/>
    <mergeCell ref="A9:B9"/>
    <mergeCell ref="C9:G9"/>
    <mergeCell ref="H9:I9"/>
    <mergeCell ref="J9:O9"/>
    <mergeCell ref="A10:B10"/>
    <mergeCell ref="C10:E10"/>
    <mergeCell ref="J10:L10"/>
    <mergeCell ref="F10:I10"/>
    <mergeCell ref="M10:O10"/>
    <mergeCell ref="A1:D2"/>
    <mergeCell ref="K2:L2"/>
    <mergeCell ref="A4:C4"/>
    <mergeCell ref="E4:G4"/>
    <mergeCell ref="I4:K4"/>
    <mergeCell ref="M4:O4"/>
    <mergeCell ref="E2:J2"/>
    <mergeCell ref="K1:L1"/>
    <mergeCell ref="M1:O1"/>
    <mergeCell ref="B28:D28"/>
    <mergeCell ref="A26:A28"/>
    <mergeCell ref="A35:D35"/>
    <mergeCell ref="E20:H20"/>
    <mergeCell ref="E23:H23"/>
    <mergeCell ref="E26:H26"/>
    <mergeCell ref="E27:H27"/>
    <mergeCell ref="B26:D26"/>
    <mergeCell ref="E24:H24"/>
    <mergeCell ref="B20:D20"/>
    <mergeCell ref="B21:D21"/>
    <mergeCell ref="B22:D22"/>
    <mergeCell ref="B23:D23"/>
    <mergeCell ref="B24:D24"/>
    <mergeCell ref="B25:D25"/>
    <mergeCell ref="B27:D27"/>
    <mergeCell ref="A29:A34"/>
    <mergeCell ref="B29:D29"/>
    <mergeCell ref="B31:D31"/>
    <mergeCell ref="B34:D34"/>
    <mergeCell ref="A21:A25"/>
    <mergeCell ref="I20:L20"/>
    <mergeCell ref="M20:O20"/>
    <mergeCell ref="E21:H21"/>
    <mergeCell ref="I21:L21"/>
    <mergeCell ref="M21:O21"/>
    <mergeCell ref="E22:H22"/>
    <mergeCell ref="I22:L22"/>
    <mergeCell ref="M22:O22"/>
    <mergeCell ref="I23:L23"/>
    <mergeCell ref="M23:O23"/>
    <mergeCell ref="I24:L24"/>
    <mergeCell ref="M24:O24"/>
    <mergeCell ref="E25:H25"/>
    <mergeCell ref="I25:L25"/>
    <mergeCell ref="M25:O25"/>
    <mergeCell ref="I26:L26"/>
    <mergeCell ref="M26:O26"/>
    <mergeCell ref="E35:H35"/>
    <mergeCell ref="I35:L35"/>
    <mergeCell ref="M35:O35"/>
    <mergeCell ref="I27:L27"/>
    <mergeCell ref="M27:O27"/>
    <mergeCell ref="M33:O33"/>
    <mergeCell ref="E29:H29"/>
    <mergeCell ref="I29:L29"/>
    <mergeCell ref="M29:O29"/>
    <mergeCell ref="E31:H31"/>
    <mergeCell ref="I31:L31"/>
    <mergeCell ref="M31:O31"/>
    <mergeCell ref="E28:H28"/>
    <mergeCell ref="I28:L28"/>
    <mergeCell ref="M28:O28"/>
    <mergeCell ref="E34:H34"/>
    <mergeCell ref="I34:L34"/>
    <mergeCell ref="M34:O34"/>
    <mergeCell ref="B33:D33"/>
    <mergeCell ref="E33:H33"/>
    <mergeCell ref="I33:L33"/>
    <mergeCell ref="B30:D30"/>
    <mergeCell ref="E30:H30"/>
    <mergeCell ref="I30:L30"/>
    <mergeCell ref="M30:O30"/>
    <mergeCell ref="B32:D32"/>
    <mergeCell ref="E32:H32"/>
    <mergeCell ref="I32:L32"/>
    <mergeCell ref="M32:O32"/>
  </mergeCells>
  <phoneticPr fontId="23"/>
  <printOptions horizontalCentered="1"/>
  <pageMargins left="0.59055118110236227" right="0" top="0.39370078740157483" bottom="0.15748031496062992" header="0.19685039370078741" footer="0.15748031496062992"/>
  <pageSetup paperSize="9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theme="1"/>
    <pageSetUpPr fitToPage="1"/>
  </sheetPr>
  <dimension ref="A1:AX516"/>
  <sheetViews>
    <sheetView showZeros="0" zoomScaleNormal="100" zoomScaleSheetLayoutView="100" workbookViewId="0">
      <selection activeCell="AF1" sqref="AF1"/>
    </sheetView>
  </sheetViews>
  <sheetFormatPr defaultRowHeight="12"/>
  <cols>
    <col min="1" max="3" width="3.125" style="47" customWidth="1"/>
    <col min="4" max="4" width="4.625" style="47" customWidth="1"/>
    <col min="5" max="5" width="3.125" style="50" customWidth="1"/>
    <col min="6" max="6" width="4.25" style="50" customWidth="1"/>
    <col min="7" max="9" width="3.125" style="47" customWidth="1"/>
    <col min="10" max="10" width="7.625" style="47" customWidth="1"/>
    <col min="11" max="12" width="3.125" style="47" customWidth="1"/>
    <col min="13" max="13" width="2.5" style="47" customWidth="1"/>
    <col min="14" max="15" width="3.125" style="47" customWidth="1"/>
    <col min="16" max="16" width="3.5" style="47" customWidth="1"/>
    <col min="17" max="21" width="3.125" style="47" customWidth="1"/>
    <col min="22" max="22" width="1.75" style="47" customWidth="1"/>
    <col min="23" max="24" width="3.125" style="47" customWidth="1"/>
    <col min="25" max="25" width="2.375" style="47" customWidth="1"/>
    <col min="26" max="27" width="3.125" style="47" customWidth="1"/>
    <col min="28" max="28" width="2.125" style="47" customWidth="1"/>
    <col min="29" max="30" width="3.125" style="47" customWidth="1"/>
    <col min="31" max="31" width="2.25" style="47" customWidth="1"/>
    <col min="32" max="33" width="3.125" style="47" customWidth="1"/>
    <col min="34" max="34" width="12.25" style="47" customWidth="1"/>
    <col min="35" max="35" width="8.375" style="47" customWidth="1"/>
    <col min="36" max="36" width="7" style="47" customWidth="1"/>
    <col min="37" max="37" width="8.875" style="47" customWidth="1"/>
    <col min="38" max="38" width="3.125" style="47" customWidth="1"/>
    <col min="39" max="39" width="3.625" style="47" customWidth="1"/>
    <col min="40" max="46" width="3.125" style="47" customWidth="1"/>
    <col min="47" max="47" width="5.75" style="47" customWidth="1"/>
    <col min="48" max="48" width="8.625" style="47" customWidth="1"/>
    <col min="49" max="49" width="9" style="47" customWidth="1"/>
    <col min="50" max="50" width="8.625" style="47" customWidth="1"/>
    <col min="51" max="61" width="3.125" style="47" customWidth="1"/>
    <col min="62" max="16384" width="9" style="47"/>
  </cols>
  <sheetData>
    <row r="1" spans="1:50" s="40" customFormat="1" ht="18.75" customHeight="1">
      <c r="A1" s="698" t="s">
        <v>12</v>
      </c>
      <c r="B1" s="699"/>
      <c r="C1" s="699"/>
      <c r="D1" s="718" t="s">
        <v>55</v>
      </c>
      <c r="E1" s="719"/>
      <c r="F1" s="719"/>
      <c r="G1" s="719"/>
      <c r="H1" s="719"/>
      <c r="I1" s="719"/>
      <c r="J1" s="719"/>
      <c r="K1" s="719"/>
      <c r="L1" s="719"/>
      <c r="M1" s="719"/>
      <c r="N1" s="719"/>
      <c r="O1" s="719"/>
      <c r="P1" s="719"/>
      <c r="Q1" s="719"/>
      <c r="R1" s="719"/>
      <c r="S1" s="719"/>
      <c r="T1" s="719"/>
      <c r="U1" s="719"/>
      <c r="V1" s="719"/>
      <c r="W1" s="719"/>
      <c r="X1" s="719"/>
      <c r="Y1" s="719"/>
      <c r="Z1" s="719"/>
      <c r="AA1" s="719"/>
      <c r="AB1" s="720" t="s">
        <v>2216</v>
      </c>
      <c r="AC1" s="720"/>
      <c r="AD1" s="720"/>
      <c r="AE1" s="721"/>
    </row>
    <row r="2" spans="1:50" ht="18.75" customHeight="1">
      <c r="A2" s="700" t="s">
        <v>56</v>
      </c>
      <c r="B2" s="701"/>
      <c r="C2" s="702"/>
      <c r="D2" s="709">
        <v>2025</v>
      </c>
      <c r="E2" s="709"/>
      <c r="F2" s="711">
        <f>R2-3</f>
        <v>45868</v>
      </c>
      <c r="G2" s="712"/>
      <c r="H2" s="712"/>
      <c r="I2" s="712"/>
      <c r="J2" s="41" t="s">
        <v>1402</v>
      </c>
      <c r="K2" s="42" t="s">
        <v>13</v>
      </c>
      <c r="L2" s="711">
        <f>R2-1</f>
        <v>45870</v>
      </c>
      <c r="M2" s="712"/>
      <c r="N2" s="712"/>
      <c r="O2" s="712"/>
      <c r="P2" s="43" t="s">
        <v>57</v>
      </c>
      <c r="Q2" s="44" t="s">
        <v>14</v>
      </c>
      <c r="R2" s="710">
        <f>申込書!C6</f>
        <v>45871</v>
      </c>
      <c r="S2" s="710"/>
      <c r="T2" s="45" t="s">
        <v>53</v>
      </c>
      <c r="U2" s="46" t="s">
        <v>58</v>
      </c>
      <c r="V2" s="700" t="s">
        <v>33</v>
      </c>
      <c r="W2" s="702"/>
      <c r="X2" s="713">
        <f>申込書!C9</f>
        <v>0</v>
      </c>
      <c r="Y2" s="714"/>
      <c r="Z2" s="714"/>
      <c r="AA2" s="714"/>
      <c r="AB2" s="714"/>
      <c r="AC2" s="714"/>
      <c r="AD2" s="714"/>
      <c r="AE2" s="715"/>
    </row>
    <row r="3" spans="1:50" ht="18.75" customHeight="1">
      <c r="A3" s="703" t="s">
        <v>54</v>
      </c>
      <c r="B3" s="704"/>
      <c r="C3" s="705"/>
      <c r="D3" s="706">
        <f>申込書!C7</f>
        <v>0</v>
      </c>
      <c r="E3" s="707"/>
      <c r="F3" s="707"/>
      <c r="G3" s="707"/>
      <c r="H3" s="707"/>
      <c r="I3" s="707"/>
      <c r="J3" s="707"/>
      <c r="K3" s="707"/>
      <c r="L3" s="707"/>
      <c r="M3" s="707"/>
      <c r="N3" s="707"/>
      <c r="O3" s="707"/>
      <c r="P3" s="707"/>
      <c r="Q3" s="707"/>
      <c r="R3" s="707"/>
      <c r="S3" s="707"/>
      <c r="T3" s="707"/>
      <c r="U3" s="708"/>
      <c r="V3" s="700" t="s">
        <v>59</v>
      </c>
      <c r="W3" s="702"/>
      <c r="X3" s="716">
        <f>SUM(N97)</f>
        <v>0</v>
      </c>
      <c r="Y3" s="717"/>
      <c r="Z3" s="717"/>
      <c r="AA3" s="717"/>
      <c r="AB3" s="717"/>
      <c r="AC3" s="717"/>
      <c r="AD3" s="717"/>
      <c r="AE3" s="48" t="s">
        <v>60</v>
      </c>
    </row>
    <row r="4" spans="1:50" ht="15" customHeight="1">
      <c r="A4" s="49" t="s">
        <v>1635</v>
      </c>
      <c r="B4" s="49"/>
      <c r="C4" s="49"/>
      <c r="D4" s="49"/>
      <c r="G4" s="49"/>
      <c r="H4" s="690"/>
      <c r="I4" s="690"/>
      <c r="J4" s="690"/>
      <c r="K4" s="690"/>
      <c r="L4" s="690"/>
      <c r="M4" s="690"/>
      <c r="N4" s="690"/>
      <c r="O4" s="690"/>
      <c r="P4" s="690"/>
      <c r="Q4" s="690"/>
      <c r="R4" s="690"/>
      <c r="S4" s="690"/>
      <c r="T4" s="690"/>
      <c r="U4" s="690"/>
      <c r="V4" s="690"/>
      <c r="W4" s="690"/>
      <c r="X4" s="690"/>
      <c r="Y4" s="690"/>
      <c r="Z4" s="690"/>
      <c r="AA4" s="690"/>
      <c r="AB4" s="690"/>
      <c r="AC4" s="690"/>
      <c r="AD4" s="690"/>
      <c r="AE4" s="690"/>
    </row>
    <row r="5" spans="1:50" ht="12.75" customHeight="1">
      <c r="A5" s="651" t="s">
        <v>1348</v>
      </c>
      <c r="B5" s="652"/>
      <c r="C5" s="652"/>
      <c r="D5" s="652"/>
      <c r="E5" s="652" t="s">
        <v>61</v>
      </c>
      <c r="F5" s="652"/>
      <c r="G5" s="652"/>
      <c r="H5" s="652"/>
      <c r="I5" s="652"/>
      <c r="J5" s="652"/>
      <c r="K5" s="691" t="s">
        <v>62</v>
      </c>
      <c r="L5" s="692"/>
      <c r="M5" s="693"/>
      <c r="N5" s="652" t="s">
        <v>63</v>
      </c>
      <c r="O5" s="652"/>
      <c r="P5" s="652"/>
      <c r="Q5" s="652" t="s">
        <v>64</v>
      </c>
      <c r="R5" s="652"/>
      <c r="S5" s="652"/>
      <c r="T5" s="684" t="s">
        <v>65</v>
      </c>
      <c r="U5" s="684"/>
      <c r="V5" s="684"/>
      <c r="W5" s="684"/>
      <c r="X5" s="684"/>
      <c r="Y5" s="684"/>
      <c r="Z5" s="684"/>
      <c r="AA5" s="684"/>
      <c r="AB5" s="684"/>
      <c r="AC5" s="684"/>
      <c r="AD5" s="684"/>
      <c r="AE5" s="685"/>
      <c r="AH5" s="477"/>
      <c r="AI5" s="477"/>
      <c r="AJ5" s="477"/>
      <c r="AK5" s="477"/>
    </row>
    <row r="6" spans="1:50" ht="12.75" customHeight="1">
      <c r="A6" s="653"/>
      <c r="B6" s="654"/>
      <c r="C6" s="654"/>
      <c r="D6" s="654"/>
      <c r="E6" s="654"/>
      <c r="F6" s="654"/>
      <c r="G6" s="654"/>
      <c r="H6" s="654"/>
      <c r="I6" s="654"/>
      <c r="J6" s="654"/>
      <c r="K6" s="694"/>
      <c r="L6" s="695"/>
      <c r="M6" s="696"/>
      <c r="N6" s="654"/>
      <c r="O6" s="654"/>
      <c r="P6" s="654"/>
      <c r="Q6" s="654"/>
      <c r="R6" s="654"/>
      <c r="S6" s="654"/>
      <c r="T6" s="686" t="s">
        <v>15</v>
      </c>
      <c r="U6" s="686"/>
      <c r="V6" s="686"/>
      <c r="W6" s="686"/>
      <c r="X6" s="686"/>
      <c r="Y6" s="686"/>
      <c r="Z6" s="688"/>
      <c r="AA6" s="688"/>
      <c r="AB6" s="688"/>
      <c r="AC6" s="688"/>
      <c r="AD6" s="688"/>
      <c r="AE6" s="689"/>
      <c r="AH6" s="51"/>
      <c r="AI6" s="51"/>
      <c r="AJ6" s="51"/>
      <c r="AK6" s="52"/>
    </row>
    <row r="7" spans="1:50" ht="12.75" customHeight="1">
      <c r="A7" s="468" t="s">
        <v>2000</v>
      </c>
      <c r="B7" s="523"/>
      <c r="C7" s="523"/>
      <c r="D7" s="523"/>
      <c r="E7" s="652" t="s">
        <v>210</v>
      </c>
      <c r="F7" s="652"/>
      <c r="G7" s="657" t="s">
        <v>93</v>
      </c>
      <c r="H7" s="657"/>
      <c r="I7" s="657"/>
      <c r="J7" s="657"/>
      <c r="K7" s="645">
        <f>宗像市!E10</f>
        <v>1420</v>
      </c>
      <c r="L7" s="645"/>
      <c r="M7" s="645"/>
      <c r="N7" s="645">
        <f>宗像市!F10</f>
        <v>0</v>
      </c>
      <c r="O7" s="645"/>
      <c r="P7" s="645"/>
      <c r="Q7" s="650">
        <f t="shared" ref="Q7:Q15" si="0">N7/K7</f>
        <v>0</v>
      </c>
      <c r="R7" s="650"/>
      <c r="S7" s="650"/>
      <c r="T7" s="687"/>
      <c r="U7" s="687"/>
      <c r="V7" s="687"/>
      <c r="W7" s="697"/>
      <c r="X7" s="697"/>
      <c r="Y7" s="697"/>
      <c r="Z7" s="697"/>
      <c r="AA7" s="697"/>
      <c r="AB7" s="697"/>
      <c r="AC7" s="697"/>
      <c r="AD7" s="697"/>
      <c r="AE7" s="746"/>
      <c r="AH7" s="51"/>
      <c r="AI7" s="51"/>
      <c r="AJ7" s="51"/>
      <c r="AK7" s="52"/>
      <c r="AM7" s="744"/>
      <c r="AN7" s="744"/>
      <c r="AO7" s="744"/>
      <c r="AP7" s="744"/>
      <c r="AU7" s="51"/>
      <c r="AV7" s="51"/>
      <c r="AW7" s="51"/>
      <c r="AX7" s="52"/>
    </row>
    <row r="8" spans="1:50" ht="12.75" customHeight="1">
      <c r="A8" s="646"/>
      <c r="B8" s="525"/>
      <c r="C8" s="525"/>
      <c r="D8" s="525"/>
      <c r="E8" s="656" t="s">
        <v>211</v>
      </c>
      <c r="F8" s="656"/>
      <c r="G8" s="655" t="s">
        <v>85</v>
      </c>
      <c r="H8" s="655"/>
      <c r="I8" s="655"/>
      <c r="J8" s="655"/>
      <c r="K8" s="597">
        <f>宗像市!E20</f>
        <v>3420</v>
      </c>
      <c r="L8" s="597"/>
      <c r="M8" s="597"/>
      <c r="N8" s="597">
        <f>宗像市!F20</f>
        <v>0</v>
      </c>
      <c r="O8" s="597"/>
      <c r="P8" s="597"/>
      <c r="Q8" s="491">
        <f t="shared" si="0"/>
        <v>0</v>
      </c>
      <c r="R8" s="491"/>
      <c r="S8" s="491"/>
      <c r="T8" s="682">
        <v>0</v>
      </c>
      <c r="U8" s="682"/>
      <c r="V8" s="682"/>
      <c r="W8" s="676"/>
      <c r="X8" s="676"/>
      <c r="Y8" s="676"/>
      <c r="Z8" s="676"/>
      <c r="AA8" s="676"/>
      <c r="AB8" s="676"/>
      <c r="AC8" s="676"/>
      <c r="AD8" s="676"/>
      <c r="AE8" s="745"/>
      <c r="AH8" s="51"/>
      <c r="AI8" s="51"/>
      <c r="AJ8" s="51"/>
      <c r="AK8" s="52"/>
      <c r="AU8" s="51"/>
      <c r="AV8" s="51"/>
      <c r="AW8" s="51"/>
      <c r="AX8" s="52"/>
    </row>
    <row r="9" spans="1:50" ht="12.75" customHeight="1">
      <c r="A9" s="646"/>
      <c r="B9" s="525"/>
      <c r="C9" s="525"/>
      <c r="D9" s="525"/>
      <c r="E9" s="656" t="s">
        <v>212</v>
      </c>
      <c r="F9" s="656"/>
      <c r="G9" s="655" t="s">
        <v>218</v>
      </c>
      <c r="H9" s="655"/>
      <c r="I9" s="655"/>
      <c r="J9" s="655"/>
      <c r="K9" s="597">
        <f>宗像市!E27</f>
        <v>3280</v>
      </c>
      <c r="L9" s="597"/>
      <c r="M9" s="597"/>
      <c r="N9" s="597">
        <f>宗像市!F27</f>
        <v>0</v>
      </c>
      <c r="O9" s="597"/>
      <c r="P9" s="597"/>
      <c r="Q9" s="491">
        <f t="shared" si="0"/>
        <v>0</v>
      </c>
      <c r="R9" s="491"/>
      <c r="S9" s="491"/>
      <c r="T9" s="682"/>
      <c r="U9" s="682"/>
      <c r="V9" s="682"/>
      <c r="W9" s="676"/>
      <c r="X9" s="676"/>
      <c r="Y9" s="676"/>
      <c r="Z9" s="676"/>
      <c r="AA9" s="676"/>
      <c r="AB9" s="676"/>
      <c r="AC9" s="676"/>
      <c r="AD9" s="676"/>
      <c r="AE9" s="745"/>
      <c r="AU9" s="51"/>
      <c r="AV9" s="51"/>
      <c r="AW9" s="51"/>
      <c r="AX9" s="52"/>
    </row>
    <row r="10" spans="1:50" ht="12.75" customHeight="1">
      <c r="A10" s="646"/>
      <c r="B10" s="525"/>
      <c r="C10" s="525"/>
      <c r="D10" s="525"/>
      <c r="E10" s="656" t="s">
        <v>213</v>
      </c>
      <c r="F10" s="656"/>
      <c r="G10" s="655" t="s">
        <v>219</v>
      </c>
      <c r="H10" s="655"/>
      <c r="I10" s="655"/>
      <c r="J10" s="655"/>
      <c r="K10" s="597">
        <f>宗像市!E40</f>
        <v>6260</v>
      </c>
      <c r="L10" s="597"/>
      <c r="M10" s="597"/>
      <c r="N10" s="597">
        <f>宗像市!F40</f>
        <v>0</v>
      </c>
      <c r="O10" s="597"/>
      <c r="P10" s="597"/>
      <c r="Q10" s="491">
        <f t="shared" si="0"/>
        <v>0</v>
      </c>
      <c r="R10" s="491"/>
      <c r="S10" s="491"/>
      <c r="T10" s="682"/>
      <c r="U10" s="682"/>
      <c r="V10" s="682"/>
      <c r="W10" s="676"/>
      <c r="X10" s="676"/>
      <c r="Y10" s="676"/>
      <c r="Z10" s="676"/>
      <c r="AA10" s="676"/>
      <c r="AB10" s="676"/>
      <c r="AC10" s="676"/>
      <c r="AD10" s="676"/>
      <c r="AE10" s="745"/>
      <c r="AU10" s="51"/>
      <c r="AV10" s="51"/>
      <c r="AW10" s="51"/>
      <c r="AX10" s="52"/>
    </row>
    <row r="11" spans="1:50" ht="12.75" customHeight="1">
      <c r="A11" s="646"/>
      <c r="B11" s="525"/>
      <c r="C11" s="525"/>
      <c r="D11" s="525"/>
      <c r="E11" s="656" t="s">
        <v>214</v>
      </c>
      <c r="F11" s="656"/>
      <c r="G11" s="655" t="s">
        <v>220</v>
      </c>
      <c r="H11" s="655"/>
      <c r="I11" s="655"/>
      <c r="J11" s="655"/>
      <c r="K11" s="450">
        <f>宗像市!E53</f>
        <v>5380</v>
      </c>
      <c r="L11" s="451"/>
      <c r="M11" s="452"/>
      <c r="N11" s="597">
        <f>宗像市!F53</f>
        <v>0</v>
      </c>
      <c r="O11" s="597"/>
      <c r="P11" s="597"/>
      <c r="Q11" s="491">
        <f t="shared" si="0"/>
        <v>0</v>
      </c>
      <c r="R11" s="491"/>
      <c r="S11" s="491"/>
      <c r="T11" s="682"/>
      <c r="U11" s="682"/>
      <c r="V11" s="682"/>
      <c r="W11" s="676"/>
      <c r="X11" s="676"/>
      <c r="Y11" s="676"/>
      <c r="Z11" s="676"/>
      <c r="AA11" s="676"/>
      <c r="AB11" s="676"/>
      <c r="AC11" s="676"/>
      <c r="AD11" s="676"/>
      <c r="AE11" s="745"/>
      <c r="AU11" s="51"/>
      <c r="AV11" s="51"/>
      <c r="AW11" s="51"/>
      <c r="AX11" s="52"/>
    </row>
    <row r="12" spans="1:50" ht="12.75" customHeight="1">
      <c r="A12" s="646"/>
      <c r="B12" s="525"/>
      <c r="C12" s="525"/>
      <c r="D12" s="525"/>
      <c r="E12" s="656" t="s">
        <v>215</v>
      </c>
      <c r="F12" s="656"/>
      <c r="G12" s="655" t="s">
        <v>221</v>
      </c>
      <c r="H12" s="655"/>
      <c r="I12" s="655"/>
      <c r="J12" s="655"/>
      <c r="K12" s="450">
        <f>宗像市!E64</f>
        <v>5220</v>
      </c>
      <c r="L12" s="451"/>
      <c r="M12" s="452"/>
      <c r="N12" s="597">
        <f>宗像市!F64</f>
        <v>0</v>
      </c>
      <c r="O12" s="597"/>
      <c r="P12" s="597"/>
      <c r="Q12" s="491">
        <f t="shared" si="0"/>
        <v>0</v>
      </c>
      <c r="R12" s="491"/>
      <c r="S12" s="491"/>
      <c r="T12" s="676"/>
      <c r="U12" s="676"/>
      <c r="V12" s="676"/>
      <c r="W12" s="676"/>
      <c r="X12" s="676"/>
      <c r="Y12" s="676"/>
      <c r="Z12" s="676"/>
      <c r="AA12" s="676"/>
      <c r="AB12" s="676"/>
      <c r="AC12" s="750"/>
      <c r="AD12" s="750"/>
      <c r="AE12" s="751"/>
      <c r="AU12" s="51"/>
      <c r="AV12" s="51"/>
      <c r="AW12" s="51"/>
      <c r="AX12" s="52"/>
    </row>
    <row r="13" spans="1:50" ht="12.75" customHeight="1">
      <c r="A13" s="646"/>
      <c r="B13" s="525"/>
      <c r="C13" s="525"/>
      <c r="D13" s="525"/>
      <c r="E13" s="663" t="s">
        <v>216</v>
      </c>
      <c r="F13" s="663"/>
      <c r="G13" s="655" t="s">
        <v>222</v>
      </c>
      <c r="H13" s="655"/>
      <c r="I13" s="655"/>
      <c r="J13" s="655"/>
      <c r="K13" s="450">
        <f>宗像市!S14</f>
        <v>4990</v>
      </c>
      <c r="L13" s="451"/>
      <c r="M13" s="452"/>
      <c r="N13" s="597">
        <f>宗像市!T14</f>
        <v>0</v>
      </c>
      <c r="O13" s="597"/>
      <c r="P13" s="597"/>
      <c r="Q13" s="491">
        <f t="shared" si="0"/>
        <v>0</v>
      </c>
      <c r="R13" s="491"/>
      <c r="S13" s="491"/>
      <c r="T13" s="676"/>
      <c r="U13" s="676"/>
      <c r="V13" s="676"/>
      <c r="W13" s="676"/>
      <c r="X13" s="676"/>
      <c r="Y13" s="676"/>
      <c r="Z13" s="676"/>
      <c r="AA13" s="676"/>
      <c r="AB13" s="676"/>
      <c r="AC13" s="676"/>
      <c r="AD13" s="676"/>
      <c r="AE13" s="745"/>
    </row>
    <row r="14" spans="1:50" ht="12.75" customHeight="1">
      <c r="A14" s="646"/>
      <c r="B14" s="525"/>
      <c r="C14" s="525"/>
      <c r="D14" s="525"/>
      <c r="E14" s="658" t="s">
        <v>217</v>
      </c>
      <c r="F14" s="658"/>
      <c r="G14" s="659" t="s">
        <v>223</v>
      </c>
      <c r="H14" s="659"/>
      <c r="I14" s="659"/>
      <c r="J14" s="659"/>
      <c r="K14" s="502">
        <f>宗像市!S22</f>
        <v>3260</v>
      </c>
      <c r="L14" s="503"/>
      <c r="M14" s="504"/>
      <c r="N14" s="597">
        <f>宗像市!T22</f>
        <v>0</v>
      </c>
      <c r="O14" s="597"/>
      <c r="P14" s="597"/>
      <c r="Q14" s="649">
        <f t="shared" si="0"/>
        <v>0</v>
      </c>
      <c r="R14" s="649"/>
      <c r="S14" s="649"/>
      <c r="T14" s="728"/>
      <c r="U14" s="728"/>
      <c r="V14" s="728"/>
      <c r="W14" s="728"/>
      <c r="X14" s="728"/>
      <c r="Y14" s="728"/>
      <c r="Z14" s="728"/>
      <c r="AA14" s="728"/>
      <c r="AB14" s="728"/>
      <c r="AC14" s="728"/>
      <c r="AD14" s="728"/>
      <c r="AE14" s="747"/>
    </row>
    <row r="15" spans="1:50" ht="12.75" customHeight="1">
      <c r="A15" s="527"/>
      <c r="B15" s="528"/>
      <c r="C15" s="528"/>
      <c r="D15" s="528"/>
      <c r="E15" s="660" t="s">
        <v>66</v>
      </c>
      <c r="F15" s="661"/>
      <c r="G15" s="661"/>
      <c r="H15" s="661"/>
      <c r="I15" s="661"/>
      <c r="J15" s="662"/>
      <c r="K15" s="677">
        <f>SUBTOTAL(9,K7:M14)</f>
        <v>33230</v>
      </c>
      <c r="L15" s="678"/>
      <c r="M15" s="679"/>
      <c r="N15" s="680">
        <f>SUBTOTAL(9,N7:P14)</f>
        <v>0</v>
      </c>
      <c r="O15" s="681"/>
      <c r="P15" s="681"/>
      <c r="Q15" s="484">
        <f t="shared" si="0"/>
        <v>0</v>
      </c>
      <c r="R15" s="484"/>
      <c r="S15" s="484"/>
      <c r="T15" s="729"/>
      <c r="U15" s="729"/>
      <c r="V15" s="729"/>
      <c r="W15" s="647"/>
      <c r="X15" s="647"/>
      <c r="Y15" s="647"/>
      <c r="Z15" s="647"/>
      <c r="AA15" s="647"/>
      <c r="AB15" s="647"/>
      <c r="AC15" s="647"/>
      <c r="AD15" s="647"/>
      <c r="AE15" s="648"/>
    </row>
    <row r="16" spans="1:50" ht="12.75" customHeight="1">
      <c r="A16" s="468" t="s">
        <v>2001</v>
      </c>
      <c r="B16" s="523"/>
      <c r="C16" s="523"/>
      <c r="D16" s="524"/>
      <c r="E16" s="664" t="s">
        <v>287</v>
      </c>
      <c r="F16" s="664"/>
      <c r="G16" s="657" t="s">
        <v>67</v>
      </c>
      <c r="H16" s="657"/>
      <c r="I16" s="657"/>
      <c r="J16" s="657"/>
      <c r="K16" s="438">
        <f>福津市・古賀市・新宮町!E17</f>
        <v>4970</v>
      </c>
      <c r="L16" s="439"/>
      <c r="M16" s="440"/>
      <c r="N16" s="645">
        <f>福津市・古賀市・新宮町!F17</f>
        <v>0</v>
      </c>
      <c r="O16" s="645"/>
      <c r="P16" s="645"/>
      <c r="Q16" s="650">
        <f t="shared" ref="Q16:Q25" si="1">N16/K16</f>
        <v>0</v>
      </c>
      <c r="R16" s="650"/>
      <c r="S16" s="650"/>
      <c r="T16" s="488"/>
      <c r="U16" s="489"/>
      <c r="V16" s="490"/>
      <c r="W16" s="488"/>
      <c r="X16" s="489"/>
      <c r="Y16" s="490"/>
      <c r="Z16" s="488"/>
      <c r="AA16" s="489"/>
      <c r="AB16" s="490"/>
      <c r="AC16" s="488"/>
      <c r="AD16" s="489"/>
      <c r="AE16" s="501"/>
    </row>
    <row r="17" spans="1:31" ht="12.75" customHeight="1">
      <c r="A17" s="646"/>
      <c r="B17" s="525"/>
      <c r="C17" s="525"/>
      <c r="D17" s="526"/>
      <c r="E17" s="663" t="s">
        <v>288</v>
      </c>
      <c r="F17" s="663"/>
      <c r="G17" s="655" t="s">
        <v>244</v>
      </c>
      <c r="H17" s="655"/>
      <c r="I17" s="655"/>
      <c r="J17" s="655"/>
      <c r="K17" s="450">
        <f>福津市・古賀市・新宮町!E32</f>
        <v>5960</v>
      </c>
      <c r="L17" s="451"/>
      <c r="M17" s="452"/>
      <c r="N17" s="597">
        <f>福津市・古賀市・新宮町!F32</f>
        <v>0</v>
      </c>
      <c r="O17" s="597"/>
      <c r="P17" s="597"/>
      <c r="Q17" s="491">
        <f t="shared" si="1"/>
        <v>0</v>
      </c>
      <c r="R17" s="491"/>
      <c r="S17" s="491"/>
      <c r="T17" s="465"/>
      <c r="U17" s="466"/>
      <c r="V17" s="467"/>
      <c r="W17" s="465"/>
      <c r="X17" s="466"/>
      <c r="Y17" s="467"/>
      <c r="Z17" s="465"/>
      <c r="AA17" s="466"/>
      <c r="AB17" s="467"/>
      <c r="AC17" s="465"/>
      <c r="AD17" s="466"/>
      <c r="AE17" s="478"/>
    </row>
    <row r="18" spans="1:31" ht="12.75" customHeight="1">
      <c r="A18" s="646"/>
      <c r="B18" s="525"/>
      <c r="C18" s="525"/>
      <c r="D18" s="526"/>
      <c r="E18" s="663" t="s">
        <v>289</v>
      </c>
      <c r="F18" s="663"/>
      <c r="G18" s="655" t="s">
        <v>252</v>
      </c>
      <c r="H18" s="655"/>
      <c r="I18" s="655"/>
      <c r="J18" s="655"/>
      <c r="K18" s="450">
        <f>福津市・古賀市・新宮町!E40</f>
        <v>2490</v>
      </c>
      <c r="L18" s="451"/>
      <c r="M18" s="452"/>
      <c r="N18" s="597">
        <f>福津市・古賀市・新宮町!F40</f>
        <v>0</v>
      </c>
      <c r="O18" s="597"/>
      <c r="P18" s="597"/>
      <c r="Q18" s="491">
        <f t="shared" si="1"/>
        <v>0</v>
      </c>
      <c r="R18" s="491"/>
      <c r="S18" s="491"/>
      <c r="T18" s="465"/>
      <c r="U18" s="466"/>
      <c r="V18" s="467"/>
      <c r="W18" s="465"/>
      <c r="X18" s="466"/>
      <c r="Y18" s="467"/>
      <c r="Z18" s="465"/>
      <c r="AA18" s="466"/>
      <c r="AB18" s="467"/>
      <c r="AC18" s="465"/>
      <c r="AD18" s="466"/>
      <c r="AE18" s="478"/>
    </row>
    <row r="19" spans="1:31" ht="12.75" customHeight="1">
      <c r="A19" s="646"/>
      <c r="B19" s="525"/>
      <c r="C19" s="525"/>
      <c r="D19" s="526"/>
      <c r="E19" s="663" t="s">
        <v>290</v>
      </c>
      <c r="F19" s="663"/>
      <c r="G19" s="655" t="s">
        <v>267</v>
      </c>
      <c r="H19" s="655"/>
      <c r="I19" s="655"/>
      <c r="J19" s="655"/>
      <c r="K19" s="450">
        <f>福津市・古賀市・新宮町!E48</f>
        <v>2290</v>
      </c>
      <c r="L19" s="451"/>
      <c r="M19" s="452"/>
      <c r="N19" s="597">
        <f>福津市・古賀市・新宮町!F48</f>
        <v>0</v>
      </c>
      <c r="O19" s="597"/>
      <c r="P19" s="597"/>
      <c r="Q19" s="491">
        <f t="shared" si="1"/>
        <v>0</v>
      </c>
      <c r="R19" s="491"/>
      <c r="S19" s="491"/>
      <c r="T19" s="465"/>
      <c r="U19" s="466"/>
      <c r="V19" s="467"/>
      <c r="W19" s="465"/>
      <c r="X19" s="466"/>
      <c r="Y19" s="467"/>
      <c r="Z19" s="465"/>
      <c r="AA19" s="466"/>
      <c r="AB19" s="467"/>
      <c r="AC19" s="465"/>
      <c r="AD19" s="466"/>
      <c r="AE19" s="478"/>
    </row>
    <row r="20" spans="1:31" ht="12.75" customHeight="1">
      <c r="A20" s="646"/>
      <c r="B20" s="525"/>
      <c r="C20" s="525"/>
      <c r="D20" s="526"/>
      <c r="E20" s="663" t="s">
        <v>291</v>
      </c>
      <c r="F20" s="663"/>
      <c r="G20" s="655" t="s">
        <v>286</v>
      </c>
      <c r="H20" s="655"/>
      <c r="I20" s="655"/>
      <c r="J20" s="655"/>
      <c r="K20" s="450">
        <f>福津市・古賀市・新宮町!E58</f>
        <v>3400</v>
      </c>
      <c r="L20" s="451"/>
      <c r="M20" s="452"/>
      <c r="N20" s="597">
        <f>福津市・古賀市・新宮町!F58</f>
        <v>0</v>
      </c>
      <c r="O20" s="597"/>
      <c r="P20" s="597"/>
      <c r="Q20" s="491">
        <f t="shared" si="1"/>
        <v>0</v>
      </c>
      <c r="R20" s="491"/>
      <c r="S20" s="491"/>
      <c r="T20" s="465"/>
      <c r="U20" s="466"/>
      <c r="V20" s="467"/>
      <c r="W20" s="465"/>
      <c r="X20" s="466"/>
      <c r="Y20" s="467"/>
      <c r="Z20" s="465"/>
      <c r="AA20" s="466"/>
      <c r="AB20" s="467"/>
      <c r="AC20" s="465"/>
      <c r="AD20" s="466"/>
      <c r="AE20" s="478"/>
    </row>
    <row r="21" spans="1:31" ht="12.75" customHeight="1">
      <c r="A21" s="527"/>
      <c r="B21" s="528"/>
      <c r="C21" s="528"/>
      <c r="D21" s="529"/>
      <c r="E21" s="456" t="s">
        <v>66</v>
      </c>
      <c r="F21" s="456"/>
      <c r="G21" s="456"/>
      <c r="H21" s="456"/>
      <c r="I21" s="456"/>
      <c r="J21" s="456"/>
      <c r="K21" s="457">
        <f>SUBTOTAL(9,K16:M20)</f>
        <v>19110</v>
      </c>
      <c r="L21" s="458"/>
      <c r="M21" s="459"/>
      <c r="N21" s="457">
        <f>SUBTOTAL(9,N16:P20)</f>
        <v>0</v>
      </c>
      <c r="O21" s="458"/>
      <c r="P21" s="459"/>
      <c r="Q21" s="484">
        <f>N21/K21</f>
        <v>0</v>
      </c>
      <c r="R21" s="484"/>
      <c r="S21" s="484"/>
      <c r="T21" s="637"/>
      <c r="U21" s="638"/>
      <c r="V21" s="640"/>
      <c r="W21" s="730"/>
      <c r="X21" s="731"/>
      <c r="Y21" s="732"/>
      <c r="Z21" s="637"/>
      <c r="AA21" s="638"/>
      <c r="AB21" s="640"/>
      <c r="AC21" s="637"/>
      <c r="AD21" s="638"/>
      <c r="AE21" s="639"/>
    </row>
    <row r="22" spans="1:31" ht="12.75" customHeight="1">
      <c r="A22" s="468" t="s">
        <v>2002</v>
      </c>
      <c r="B22" s="523"/>
      <c r="C22" s="523"/>
      <c r="D22" s="524"/>
      <c r="E22" s="664" t="s">
        <v>596</v>
      </c>
      <c r="F22" s="664"/>
      <c r="G22" s="657" t="s">
        <v>299</v>
      </c>
      <c r="H22" s="657"/>
      <c r="I22" s="657"/>
      <c r="J22" s="657"/>
      <c r="K22" s="450">
        <f>福津市・古賀市・新宮町!S15</f>
        <v>2990</v>
      </c>
      <c r="L22" s="451"/>
      <c r="M22" s="452"/>
      <c r="N22" s="450">
        <f>福津市・古賀市・新宮町!T15</f>
        <v>0</v>
      </c>
      <c r="O22" s="451"/>
      <c r="P22" s="452"/>
      <c r="Q22" s="649">
        <f t="shared" si="1"/>
        <v>0</v>
      </c>
      <c r="R22" s="649"/>
      <c r="S22" s="649"/>
      <c r="T22" s="488"/>
      <c r="U22" s="489"/>
      <c r="V22" s="490"/>
      <c r="W22" s="733"/>
      <c r="X22" s="734"/>
      <c r="Y22" s="735"/>
      <c r="Z22" s="488"/>
      <c r="AA22" s="489"/>
      <c r="AB22" s="490"/>
      <c r="AC22" s="488"/>
      <c r="AD22" s="489"/>
      <c r="AE22" s="501"/>
    </row>
    <row r="23" spans="1:31" ht="12.75" customHeight="1">
      <c r="A23" s="646"/>
      <c r="B23" s="525"/>
      <c r="C23" s="525"/>
      <c r="D23" s="526"/>
      <c r="E23" s="663" t="s">
        <v>597</v>
      </c>
      <c r="F23" s="663"/>
      <c r="G23" s="655" t="s">
        <v>309</v>
      </c>
      <c r="H23" s="655"/>
      <c r="I23" s="655"/>
      <c r="J23" s="655"/>
      <c r="K23" s="450">
        <f>福津市・古賀市・新宮町!S25</f>
        <v>3410</v>
      </c>
      <c r="L23" s="451"/>
      <c r="M23" s="452"/>
      <c r="N23" s="450">
        <f>福津市・古賀市・新宮町!T25</f>
        <v>0</v>
      </c>
      <c r="O23" s="451"/>
      <c r="P23" s="452"/>
      <c r="Q23" s="491">
        <f t="shared" si="1"/>
        <v>0</v>
      </c>
      <c r="R23" s="491"/>
      <c r="S23" s="491"/>
      <c r="T23" s="465"/>
      <c r="U23" s="466"/>
      <c r="V23" s="467"/>
      <c r="W23" s="722"/>
      <c r="X23" s="723"/>
      <c r="Y23" s="724"/>
      <c r="Z23" s="465"/>
      <c r="AA23" s="466"/>
      <c r="AB23" s="467"/>
      <c r="AC23" s="465"/>
      <c r="AD23" s="466"/>
      <c r="AE23" s="478"/>
    </row>
    <row r="24" spans="1:31" ht="12.75" customHeight="1">
      <c r="A24" s="646"/>
      <c r="B24" s="525"/>
      <c r="C24" s="525"/>
      <c r="D24" s="526"/>
      <c r="E24" s="663" t="s">
        <v>598</v>
      </c>
      <c r="F24" s="663"/>
      <c r="G24" s="655" t="s">
        <v>324</v>
      </c>
      <c r="H24" s="655"/>
      <c r="I24" s="655"/>
      <c r="J24" s="655"/>
      <c r="K24" s="450">
        <f>福津市・古賀市・新宮町!S33</f>
        <v>2940</v>
      </c>
      <c r="L24" s="451"/>
      <c r="M24" s="452"/>
      <c r="N24" s="450">
        <f>福津市・古賀市・新宮町!T33</f>
        <v>0</v>
      </c>
      <c r="O24" s="451"/>
      <c r="P24" s="452"/>
      <c r="Q24" s="491">
        <f t="shared" si="1"/>
        <v>0</v>
      </c>
      <c r="R24" s="491"/>
      <c r="S24" s="491"/>
      <c r="T24" s="465"/>
      <c r="U24" s="466"/>
      <c r="V24" s="467"/>
      <c r="W24" s="722"/>
      <c r="X24" s="723"/>
      <c r="Y24" s="724"/>
      <c r="Z24" s="465"/>
      <c r="AA24" s="466"/>
      <c r="AB24" s="467"/>
      <c r="AC24" s="465"/>
      <c r="AD24" s="466"/>
      <c r="AE24" s="478"/>
    </row>
    <row r="25" spans="1:31" ht="12.75" customHeight="1">
      <c r="A25" s="646"/>
      <c r="B25" s="525"/>
      <c r="C25" s="525"/>
      <c r="D25" s="526"/>
      <c r="E25" s="663" t="s">
        <v>599</v>
      </c>
      <c r="F25" s="663"/>
      <c r="G25" s="655" t="s">
        <v>325</v>
      </c>
      <c r="H25" s="655"/>
      <c r="I25" s="655"/>
      <c r="J25" s="655"/>
      <c r="K25" s="450">
        <f>福津市・古賀市・新宮町!S39</f>
        <v>1600</v>
      </c>
      <c r="L25" s="451"/>
      <c r="M25" s="452"/>
      <c r="N25" s="450">
        <f>福津市・古賀市・新宮町!T39</f>
        <v>0</v>
      </c>
      <c r="O25" s="451"/>
      <c r="P25" s="452"/>
      <c r="Q25" s="491">
        <f t="shared" si="1"/>
        <v>0</v>
      </c>
      <c r="R25" s="491"/>
      <c r="S25" s="491"/>
      <c r="T25" s="465"/>
      <c r="U25" s="466"/>
      <c r="V25" s="467"/>
      <c r="W25" s="722"/>
      <c r="X25" s="723"/>
      <c r="Y25" s="724"/>
      <c r="Z25" s="465"/>
      <c r="AA25" s="466"/>
      <c r="AB25" s="467"/>
      <c r="AC25" s="465"/>
      <c r="AD25" s="466"/>
      <c r="AE25" s="478"/>
    </row>
    <row r="26" spans="1:31" ht="12.75" customHeight="1">
      <c r="A26" s="646"/>
      <c r="B26" s="525"/>
      <c r="C26" s="525"/>
      <c r="D26" s="526"/>
      <c r="E26" s="663" t="s">
        <v>600</v>
      </c>
      <c r="F26" s="663"/>
      <c r="G26" s="655" t="s">
        <v>333</v>
      </c>
      <c r="H26" s="655"/>
      <c r="I26" s="655"/>
      <c r="J26" s="655"/>
      <c r="K26" s="450">
        <f>福津市・古賀市・新宮町!S50</f>
        <v>4740</v>
      </c>
      <c r="L26" s="451"/>
      <c r="M26" s="452"/>
      <c r="N26" s="450">
        <f>福津市・古賀市・新宮町!T50</f>
        <v>0</v>
      </c>
      <c r="O26" s="451"/>
      <c r="P26" s="452"/>
      <c r="Q26" s="491">
        <f t="shared" ref="Q26:Q31" si="2">N26/K26</f>
        <v>0</v>
      </c>
      <c r="R26" s="491"/>
      <c r="S26" s="491"/>
      <c r="T26" s="465"/>
      <c r="U26" s="466"/>
      <c r="V26" s="467"/>
      <c r="W26" s="722"/>
      <c r="X26" s="723"/>
      <c r="Y26" s="724"/>
      <c r="Z26" s="465"/>
      <c r="AA26" s="466"/>
      <c r="AB26" s="467"/>
      <c r="AC26" s="465"/>
      <c r="AD26" s="466"/>
      <c r="AE26" s="478"/>
    </row>
    <row r="27" spans="1:31" ht="12.75" customHeight="1">
      <c r="A27" s="527"/>
      <c r="B27" s="528"/>
      <c r="C27" s="528"/>
      <c r="D27" s="529"/>
      <c r="E27" s="669" t="s">
        <v>66</v>
      </c>
      <c r="F27" s="669"/>
      <c r="G27" s="669"/>
      <c r="H27" s="669"/>
      <c r="I27" s="669"/>
      <c r="J27" s="669"/>
      <c r="K27" s="457">
        <f>SUBTOTAL(9,K22:M26)</f>
        <v>15680</v>
      </c>
      <c r="L27" s="458"/>
      <c r="M27" s="459"/>
      <c r="N27" s="457">
        <f>SUBTOTAL(9,N22:P26)</f>
        <v>0</v>
      </c>
      <c r="O27" s="458"/>
      <c r="P27" s="459"/>
      <c r="Q27" s="484">
        <f>N27/K27</f>
        <v>0</v>
      </c>
      <c r="R27" s="484"/>
      <c r="S27" s="484"/>
      <c r="T27" s="637"/>
      <c r="U27" s="638"/>
      <c r="V27" s="640"/>
      <c r="W27" s="730"/>
      <c r="X27" s="731"/>
      <c r="Y27" s="732"/>
      <c r="Z27" s="637"/>
      <c r="AA27" s="638"/>
      <c r="AB27" s="640"/>
      <c r="AC27" s="637"/>
      <c r="AD27" s="638"/>
      <c r="AE27" s="639"/>
    </row>
    <row r="28" spans="1:31" ht="12.75" customHeight="1">
      <c r="A28" s="468" t="s">
        <v>2003</v>
      </c>
      <c r="B28" s="523"/>
      <c r="C28" s="523"/>
      <c r="D28" s="524"/>
      <c r="E28" s="664" t="s">
        <v>601</v>
      </c>
      <c r="F28" s="664"/>
      <c r="G28" s="657" t="s">
        <v>344</v>
      </c>
      <c r="H28" s="657"/>
      <c r="I28" s="657"/>
      <c r="J28" s="657"/>
      <c r="K28" s="450">
        <f>福津市・古賀市・新宮町!S62</f>
        <v>3220</v>
      </c>
      <c r="L28" s="451"/>
      <c r="M28" s="452"/>
      <c r="N28" s="450">
        <f>福津市・古賀市・新宮町!T62</f>
        <v>0</v>
      </c>
      <c r="O28" s="451"/>
      <c r="P28" s="452"/>
      <c r="Q28" s="441">
        <f t="shared" si="2"/>
        <v>0</v>
      </c>
      <c r="R28" s="441"/>
      <c r="S28" s="441"/>
      <c r="T28" s="488"/>
      <c r="U28" s="489"/>
      <c r="V28" s="490"/>
      <c r="W28" s="733"/>
      <c r="X28" s="734"/>
      <c r="Y28" s="735"/>
      <c r="Z28" s="488"/>
      <c r="AA28" s="489"/>
      <c r="AB28" s="490"/>
      <c r="AC28" s="488"/>
      <c r="AD28" s="489"/>
      <c r="AE28" s="501"/>
    </row>
    <row r="29" spans="1:31" ht="12.75" customHeight="1">
      <c r="A29" s="646"/>
      <c r="B29" s="525"/>
      <c r="C29" s="525"/>
      <c r="D29" s="526"/>
      <c r="E29" s="667" t="s">
        <v>602</v>
      </c>
      <c r="F29" s="668"/>
      <c r="G29" s="453" t="s">
        <v>1979</v>
      </c>
      <c r="H29" s="454"/>
      <c r="I29" s="454"/>
      <c r="J29" s="455"/>
      <c r="K29" s="502">
        <f>福津市・古賀市・新宮町!S72</f>
        <v>4530</v>
      </c>
      <c r="L29" s="503"/>
      <c r="M29" s="504"/>
      <c r="N29" s="502">
        <f>福津市・古賀市・新宮町!T72</f>
        <v>0</v>
      </c>
      <c r="O29" s="503"/>
      <c r="P29" s="504"/>
      <c r="Q29" s="577">
        <f t="shared" si="2"/>
        <v>0</v>
      </c>
      <c r="R29" s="578"/>
      <c r="S29" s="579"/>
      <c r="T29" s="580"/>
      <c r="U29" s="581"/>
      <c r="V29" s="582"/>
      <c r="W29" s="580"/>
      <c r="X29" s="581"/>
      <c r="Y29" s="582"/>
      <c r="Z29" s="580"/>
      <c r="AA29" s="581"/>
      <c r="AB29" s="582"/>
      <c r="AC29" s="580"/>
      <c r="AD29" s="581"/>
      <c r="AE29" s="753"/>
    </row>
    <row r="30" spans="1:31" ht="12.75" customHeight="1">
      <c r="A30" s="527"/>
      <c r="B30" s="528"/>
      <c r="C30" s="528"/>
      <c r="D30" s="529"/>
      <c r="E30" s="456" t="s">
        <v>66</v>
      </c>
      <c r="F30" s="456"/>
      <c r="G30" s="456"/>
      <c r="H30" s="456"/>
      <c r="I30" s="456"/>
      <c r="J30" s="456"/>
      <c r="K30" s="457">
        <f>SUBTOTAL(9,K28:M29)</f>
        <v>7750</v>
      </c>
      <c r="L30" s="458"/>
      <c r="M30" s="459"/>
      <c r="N30" s="457">
        <f>SUBTOTAL(9,N28:P29)</f>
        <v>0</v>
      </c>
      <c r="O30" s="458"/>
      <c r="P30" s="459"/>
      <c r="Q30" s="484">
        <f>N30/K30</f>
        <v>0</v>
      </c>
      <c r="R30" s="484"/>
      <c r="S30" s="484"/>
      <c r="T30" s="725"/>
      <c r="U30" s="726"/>
      <c r="V30" s="727"/>
      <c r="W30" s="725"/>
      <c r="X30" s="726"/>
      <c r="Y30" s="727"/>
      <c r="Z30" s="725"/>
      <c r="AA30" s="726"/>
      <c r="AB30" s="727"/>
      <c r="AC30" s="725"/>
      <c r="AD30" s="726"/>
      <c r="AE30" s="736"/>
    </row>
    <row r="31" spans="1:31" ht="12.75" customHeight="1">
      <c r="A31" s="468" t="s">
        <v>2004</v>
      </c>
      <c r="B31" s="469"/>
      <c r="C31" s="469"/>
      <c r="D31" s="470"/>
      <c r="E31" s="665" t="s">
        <v>603</v>
      </c>
      <c r="F31" s="666"/>
      <c r="G31" s="673" t="s">
        <v>621</v>
      </c>
      <c r="H31" s="674"/>
      <c r="I31" s="674"/>
      <c r="J31" s="675"/>
      <c r="K31" s="645">
        <f>東区①!E14</f>
        <v>3180</v>
      </c>
      <c r="L31" s="645"/>
      <c r="M31" s="645"/>
      <c r="N31" s="645">
        <f>東区①!F14</f>
        <v>0</v>
      </c>
      <c r="O31" s="645"/>
      <c r="P31" s="645"/>
      <c r="Q31" s="650">
        <f t="shared" si="2"/>
        <v>0</v>
      </c>
      <c r="R31" s="650"/>
      <c r="S31" s="650"/>
      <c r="T31" s="683"/>
      <c r="U31" s="683"/>
      <c r="V31" s="683"/>
      <c r="W31" s="683"/>
      <c r="X31" s="683"/>
      <c r="Y31" s="683"/>
      <c r="Z31" s="683"/>
      <c r="AA31" s="683"/>
      <c r="AB31" s="683"/>
      <c r="AC31" s="683"/>
      <c r="AD31" s="683"/>
      <c r="AE31" s="737"/>
    </row>
    <row r="32" spans="1:31" ht="12.75" customHeight="1">
      <c r="A32" s="471"/>
      <c r="B32" s="472"/>
      <c r="C32" s="472"/>
      <c r="D32" s="473"/>
      <c r="E32" s="591" t="s">
        <v>604</v>
      </c>
      <c r="F32" s="592"/>
      <c r="G32" s="670" t="s">
        <v>622</v>
      </c>
      <c r="H32" s="671"/>
      <c r="I32" s="671"/>
      <c r="J32" s="672"/>
      <c r="K32" s="597">
        <f>東区①!E29</f>
        <v>6780</v>
      </c>
      <c r="L32" s="597"/>
      <c r="M32" s="597"/>
      <c r="N32" s="597">
        <f>東区①!F29</f>
        <v>0</v>
      </c>
      <c r="O32" s="597"/>
      <c r="P32" s="597"/>
      <c r="Q32" s="491">
        <f>N32/K32</f>
        <v>0</v>
      </c>
      <c r="R32" s="491"/>
      <c r="S32" s="491"/>
      <c r="T32" s="479"/>
      <c r="U32" s="479"/>
      <c r="V32" s="479"/>
      <c r="W32" s="479"/>
      <c r="X32" s="479"/>
      <c r="Y32" s="479"/>
      <c r="Z32" s="479"/>
      <c r="AA32" s="479"/>
      <c r="AB32" s="479"/>
      <c r="AC32" s="479"/>
      <c r="AD32" s="479"/>
      <c r="AE32" s="480"/>
    </row>
    <row r="33" spans="1:31" ht="12.75" customHeight="1">
      <c r="A33" s="471"/>
      <c r="B33" s="472"/>
      <c r="C33" s="472"/>
      <c r="D33" s="473"/>
      <c r="E33" s="591" t="s">
        <v>605</v>
      </c>
      <c r="F33" s="592"/>
      <c r="G33" s="598" t="s">
        <v>623</v>
      </c>
      <c r="H33" s="599"/>
      <c r="I33" s="599"/>
      <c r="J33" s="600"/>
      <c r="K33" s="597">
        <f>東区①!E37</f>
        <v>3390</v>
      </c>
      <c r="L33" s="597"/>
      <c r="M33" s="597"/>
      <c r="N33" s="597">
        <f>東区①!F37</f>
        <v>0</v>
      </c>
      <c r="O33" s="597"/>
      <c r="P33" s="597"/>
      <c r="Q33" s="491">
        <f t="shared" ref="Q33:Q41" si="3">N33/K33</f>
        <v>0</v>
      </c>
      <c r="R33" s="491"/>
      <c r="S33" s="491"/>
      <c r="T33" s="479"/>
      <c r="U33" s="479"/>
      <c r="V33" s="479"/>
      <c r="W33" s="479"/>
      <c r="X33" s="479"/>
      <c r="Y33" s="479"/>
      <c r="Z33" s="479"/>
      <c r="AA33" s="479"/>
      <c r="AB33" s="479"/>
      <c r="AC33" s="479"/>
      <c r="AD33" s="479"/>
      <c r="AE33" s="480"/>
    </row>
    <row r="34" spans="1:31" ht="12.75" customHeight="1">
      <c r="A34" s="471"/>
      <c r="B34" s="472"/>
      <c r="C34" s="472"/>
      <c r="D34" s="473"/>
      <c r="E34" s="591" t="s">
        <v>606</v>
      </c>
      <c r="F34" s="592"/>
      <c r="G34" s="598" t="s">
        <v>1997</v>
      </c>
      <c r="H34" s="599"/>
      <c r="I34" s="599"/>
      <c r="J34" s="600"/>
      <c r="K34" s="597">
        <f>東区①!E40</f>
        <v>970</v>
      </c>
      <c r="L34" s="597"/>
      <c r="M34" s="597"/>
      <c r="N34" s="597">
        <f>東区①!F40</f>
        <v>0</v>
      </c>
      <c r="O34" s="597"/>
      <c r="P34" s="597"/>
      <c r="Q34" s="491">
        <f t="shared" si="3"/>
        <v>0</v>
      </c>
      <c r="R34" s="491"/>
      <c r="S34" s="491"/>
      <c r="T34" s="479"/>
      <c r="U34" s="479"/>
      <c r="V34" s="479"/>
      <c r="W34" s="479"/>
      <c r="X34" s="479"/>
      <c r="Y34" s="479"/>
      <c r="Z34" s="479"/>
      <c r="AA34" s="479"/>
      <c r="AB34" s="479"/>
      <c r="AC34" s="479"/>
      <c r="AD34" s="479"/>
      <c r="AE34" s="480"/>
    </row>
    <row r="35" spans="1:31" ht="12.75" customHeight="1">
      <c r="A35" s="471"/>
      <c r="B35" s="472"/>
      <c r="C35" s="472"/>
      <c r="D35" s="473"/>
      <c r="E35" s="591" t="s">
        <v>607</v>
      </c>
      <c r="F35" s="592"/>
      <c r="G35" s="598" t="s">
        <v>624</v>
      </c>
      <c r="H35" s="599"/>
      <c r="I35" s="599"/>
      <c r="J35" s="600"/>
      <c r="K35" s="597">
        <f>東区①!E51</f>
        <v>5440</v>
      </c>
      <c r="L35" s="597"/>
      <c r="M35" s="597"/>
      <c r="N35" s="597">
        <f>東区①!F51</f>
        <v>0</v>
      </c>
      <c r="O35" s="597"/>
      <c r="P35" s="597"/>
      <c r="Q35" s="491">
        <f t="shared" si="3"/>
        <v>0</v>
      </c>
      <c r="R35" s="491"/>
      <c r="S35" s="491"/>
      <c r="T35" s="479"/>
      <c r="U35" s="479"/>
      <c r="V35" s="479"/>
      <c r="W35" s="479"/>
      <c r="X35" s="479"/>
      <c r="Y35" s="479"/>
      <c r="Z35" s="479"/>
      <c r="AA35" s="479"/>
      <c r="AB35" s="479"/>
      <c r="AC35" s="479"/>
      <c r="AD35" s="479"/>
      <c r="AE35" s="480"/>
    </row>
    <row r="36" spans="1:31" ht="12.75" customHeight="1">
      <c r="A36" s="471"/>
      <c r="B36" s="472"/>
      <c r="C36" s="472"/>
      <c r="D36" s="473"/>
      <c r="E36" s="591" t="s">
        <v>608</v>
      </c>
      <c r="F36" s="592"/>
      <c r="G36" s="598" t="s">
        <v>594</v>
      </c>
      <c r="H36" s="599"/>
      <c r="I36" s="599"/>
      <c r="J36" s="600"/>
      <c r="K36" s="597">
        <f>東区①!E65</f>
        <v>7020</v>
      </c>
      <c r="L36" s="597"/>
      <c r="M36" s="597"/>
      <c r="N36" s="597">
        <f>東区①!F65</f>
        <v>0</v>
      </c>
      <c r="O36" s="597"/>
      <c r="P36" s="597"/>
      <c r="Q36" s="491">
        <f t="shared" si="3"/>
        <v>0</v>
      </c>
      <c r="R36" s="491"/>
      <c r="S36" s="491"/>
      <c r="T36" s="479"/>
      <c r="U36" s="479"/>
      <c r="V36" s="479"/>
      <c r="W36" s="479"/>
      <c r="X36" s="479"/>
      <c r="Y36" s="479"/>
      <c r="Z36" s="479"/>
      <c r="AA36" s="479"/>
      <c r="AB36" s="479"/>
      <c r="AC36" s="479"/>
      <c r="AD36" s="479"/>
      <c r="AE36" s="480"/>
    </row>
    <row r="37" spans="1:31" ht="12.75" customHeight="1">
      <c r="A37" s="471"/>
      <c r="B37" s="472"/>
      <c r="C37" s="472"/>
      <c r="D37" s="473"/>
      <c r="E37" s="591" t="s">
        <v>609</v>
      </c>
      <c r="F37" s="592"/>
      <c r="G37" s="598" t="s">
        <v>625</v>
      </c>
      <c r="H37" s="599"/>
      <c r="I37" s="599"/>
      <c r="J37" s="600"/>
      <c r="K37" s="597">
        <f>東区①!S14</f>
        <v>4150</v>
      </c>
      <c r="L37" s="597"/>
      <c r="M37" s="597"/>
      <c r="N37" s="597">
        <f>東区①!T14</f>
        <v>0</v>
      </c>
      <c r="O37" s="597"/>
      <c r="P37" s="597"/>
      <c r="Q37" s="491">
        <f t="shared" si="3"/>
        <v>0</v>
      </c>
      <c r="R37" s="491"/>
      <c r="S37" s="491"/>
      <c r="T37" s="479"/>
      <c r="U37" s="479"/>
      <c r="V37" s="479"/>
      <c r="W37" s="479"/>
      <c r="X37" s="479"/>
      <c r="Y37" s="479"/>
      <c r="Z37" s="479"/>
      <c r="AA37" s="479"/>
      <c r="AB37" s="479"/>
      <c r="AC37" s="479"/>
      <c r="AD37" s="479"/>
      <c r="AE37" s="480"/>
    </row>
    <row r="38" spans="1:31" ht="12.75" customHeight="1">
      <c r="A38" s="471"/>
      <c r="B38" s="472"/>
      <c r="C38" s="472"/>
      <c r="D38" s="473"/>
      <c r="E38" s="591" t="s">
        <v>610</v>
      </c>
      <c r="F38" s="592"/>
      <c r="G38" s="598" t="s">
        <v>626</v>
      </c>
      <c r="H38" s="599"/>
      <c r="I38" s="599"/>
      <c r="J38" s="600"/>
      <c r="K38" s="597">
        <f>東区①!S28</f>
        <v>8090</v>
      </c>
      <c r="L38" s="597"/>
      <c r="M38" s="597"/>
      <c r="N38" s="597">
        <f>東区①!T28</f>
        <v>0</v>
      </c>
      <c r="O38" s="597"/>
      <c r="P38" s="597"/>
      <c r="Q38" s="491">
        <f t="shared" si="3"/>
        <v>0</v>
      </c>
      <c r="R38" s="491"/>
      <c r="S38" s="491"/>
      <c r="T38" s="479"/>
      <c r="U38" s="479"/>
      <c r="V38" s="479"/>
      <c r="W38" s="479"/>
      <c r="X38" s="479"/>
      <c r="Y38" s="479"/>
      <c r="Z38" s="479"/>
      <c r="AA38" s="479"/>
      <c r="AB38" s="479"/>
      <c r="AC38" s="479"/>
      <c r="AD38" s="479"/>
      <c r="AE38" s="480"/>
    </row>
    <row r="39" spans="1:31" ht="12.75" customHeight="1">
      <c r="A39" s="471"/>
      <c r="B39" s="472"/>
      <c r="C39" s="472"/>
      <c r="D39" s="473"/>
      <c r="E39" s="591" t="s">
        <v>611</v>
      </c>
      <c r="F39" s="592"/>
      <c r="G39" s="598" t="s">
        <v>627</v>
      </c>
      <c r="H39" s="599"/>
      <c r="I39" s="599"/>
      <c r="J39" s="600"/>
      <c r="K39" s="597">
        <f>東区①!S42</f>
        <v>5880</v>
      </c>
      <c r="L39" s="597"/>
      <c r="M39" s="597"/>
      <c r="N39" s="597">
        <f>東区①!T42</f>
        <v>0</v>
      </c>
      <c r="O39" s="597"/>
      <c r="P39" s="597"/>
      <c r="Q39" s="491">
        <f t="shared" si="3"/>
        <v>0</v>
      </c>
      <c r="R39" s="491"/>
      <c r="S39" s="491"/>
      <c r="T39" s="479"/>
      <c r="U39" s="479"/>
      <c r="V39" s="479"/>
      <c r="W39" s="479"/>
      <c r="X39" s="479"/>
      <c r="Y39" s="479"/>
      <c r="Z39" s="479"/>
      <c r="AA39" s="479"/>
      <c r="AB39" s="479"/>
      <c r="AC39" s="479"/>
      <c r="AD39" s="479"/>
      <c r="AE39" s="480"/>
    </row>
    <row r="40" spans="1:31" ht="12.75" customHeight="1">
      <c r="A40" s="471"/>
      <c r="B40" s="472"/>
      <c r="C40" s="472"/>
      <c r="D40" s="473"/>
      <c r="E40" s="591" t="s">
        <v>612</v>
      </c>
      <c r="F40" s="592"/>
      <c r="G40" s="598" t="s">
        <v>628</v>
      </c>
      <c r="H40" s="599"/>
      <c r="I40" s="599"/>
      <c r="J40" s="600"/>
      <c r="K40" s="597">
        <f>東区①!S54</f>
        <v>5980</v>
      </c>
      <c r="L40" s="597"/>
      <c r="M40" s="597"/>
      <c r="N40" s="597">
        <f>東区①!T54</f>
        <v>0</v>
      </c>
      <c r="O40" s="597"/>
      <c r="P40" s="597"/>
      <c r="Q40" s="491">
        <f t="shared" si="3"/>
        <v>0</v>
      </c>
      <c r="R40" s="491"/>
      <c r="S40" s="491"/>
      <c r="T40" s="479"/>
      <c r="U40" s="479"/>
      <c r="V40" s="479"/>
      <c r="W40" s="479"/>
      <c r="X40" s="479"/>
      <c r="Y40" s="479"/>
      <c r="Z40" s="479"/>
      <c r="AA40" s="479"/>
      <c r="AB40" s="479"/>
      <c r="AC40" s="479"/>
      <c r="AD40" s="479"/>
      <c r="AE40" s="480"/>
    </row>
    <row r="41" spans="1:31" ht="12.75" customHeight="1">
      <c r="A41" s="471"/>
      <c r="B41" s="472"/>
      <c r="C41" s="472"/>
      <c r="D41" s="473"/>
      <c r="E41" s="591" t="s">
        <v>613</v>
      </c>
      <c r="F41" s="592"/>
      <c r="G41" s="598" t="s">
        <v>506</v>
      </c>
      <c r="H41" s="599"/>
      <c r="I41" s="599"/>
      <c r="J41" s="600"/>
      <c r="K41" s="597">
        <f>東区②!E16</f>
        <v>5880</v>
      </c>
      <c r="L41" s="597"/>
      <c r="M41" s="597"/>
      <c r="N41" s="597">
        <f>東区②!F16</f>
        <v>0</v>
      </c>
      <c r="O41" s="597"/>
      <c r="P41" s="597"/>
      <c r="Q41" s="491">
        <f t="shared" si="3"/>
        <v>0</v>
      </c>
      <c r="R41" s="491"/>
      <c r="S41" s="491"/>
      <c r="T41" s="479"/>
      <c r="U41" s="479"/>
      <c r="V41" s="479"/>
      <c r="W41" s="479"/>
      <c r="X41" s="479"/>
      <c r="Y41" s="479"/>
      <c r="Z41" s="479"/>
      <c r="AA41" s="479"/>
      <c r="AB41" s="479"/>
      <c r="AC41" s="479"/>
      <c r="AD41" s="479"/>
      <c r="AE41" s="480"/>
    </row>
    <row r="42" spans="1:31" ht="12.75" customHeight="1">
      <c r="A42" s="471"/>
      <c r="B42" s="472"/>
      <c r="C42" s="472"/>
      <c r="D42" s="473"/>
      <c r="E42" s="591" t="s">
        <v>614</v>
      </c>
      <c r="F42" s="592"/>
      <c r="G42" s="598" t="s">
        <v>508</v>
      </c>
      <c r="H42" s="599"/>
      <c r="I42" s="599"/>
      <c r="J42" s="600"/>
      <c r="K42" s="597">
        <f>東区②!E27</f>
        <v>5070</v>
      </c>
      <c r="L42" s="597"/>
      <c r="M42" s="597"/>
      <c r="N42" s="597">
        <f>東区②!F27</f>
        <v>0</v>
      </c>
      <c r="O42" s="597"/>
      <c r="P42" s="597"/>
      <c r="Q42" s="491">
        <f t="shared" ref="Q42:Q49" si="4">N42/K42</f>
        <v>0</v>
      </c>
      <c r="R42" s="491"/>
      <c r="S42" s="491"/>
      <c r="T42" s="479"/>
      <c r="U42" s="479"/>
      <c r="V42" s="479"/>
      <c r="W42" s="479"/>
      <c r="X42" s="479"/>
      <c r="Y42" s="479"/>
      <c r="Z42" s="479"/>
      <c r="AA42" s="479"/>
      <c r="AB42" s="479"/>
      <c r="AC42" s="479"/>
      <c r="AD42" s="479"/>
      <c r="AE42" s="480"/>
    </row>
    <row r="43" spans="1:31" ht="12.75" customHeight="1">
      <c r="A43" s="471"/>
      <c r="B43" s="472"/>
      <c r="C43" s="472"/>
      <c r="D43" s="473"/>
      <c r="E43" s="591" t="s">
        <v>615</v>
      </c>
      <c r="F43" s="592"/>
      <c r="G43" s="598" t="s">
        <v>534</v>
      </c>
      <c r="H43" s="599"/>
      <c r="I43" s="599"/>
      <c r="J43" s="600"/>
      <c r="K43" s="597">
        <f>東区②!E41</f>
        <v>6310</v>
      </c>
      <c r="L43" s="597"/>
      <c r="M43" s="597"/>
      <c r="N43" s="597">
        <f>東区②!F41</f>
        <v>0</v>
      </c>
      <c r="O43" s="597"/>
      <c r="P43" s="597"/>
      <c r="Q43" s="491">
        <f t="shared" si="4"/>
        <v>0</v>
      </c>
      <c r="R43" s="491"/>
      <c r="S43" s="491"/>
      <c r="T43" s="479"/>
      <c r="U43" s="479"/>
      <c r="V43" s="479"/>
      <c r="W43" s="479"/>
      <c r="X43" s="479"/>
      <c r="Y43" s="479"/>
      <c r="Z43" s="479"/>
      <c r="AA43" s="479"/>
      <c r="AB43" s="479"/>
      <c r="AC43" s="479"/>
      <c r="AD43" s="479"/>
      <c r="AE43" s="480"/>
    </row>
    <row r="44" spans="1:31" ht="12.75" customHeight="1">
      <c r="A44" s="471"/>
      <c r="B44" s="472"/>
      <c r="C44" s="472"/>
      <c r="D44" s="473"/>
      <c r="E44" s="591" t="s">
        <v>616</v>
      </c>
      <c r="F44" s="592"/>
      <c r="G44" s="598" t="s">
        <v>544</v>
      </c>
      <c r="H44" s="599"/>
      <c r="I44" s="599"/>
      <c r="J44" s="600"/>
      <c r="K44" s="597">
        <f>東区②!E48</f>
        <v>2800</v>
      </c>
      <c r="L44" s="597"/>
      <c r="M44" s="597"/>
      <c r="N44" s="597">
        <f>東区②!F48</f>
        <v>0</v>
      </c>
      <c r="O44" s="597"/>
      <c r="P44" s="597"/>
      <c r="Q44" s="491">
        <f t="shared" si="4"/>
        <v>0</v>
      </c>
      <c r="R44" s="491"/>
      <c r="S44" s="491"/>
      <c r="T44" s="479"/>
      <c r="U44" s="479"/>
      <c r="V44" s="479"/>
      <c r="W44" s="479"/>
      <c r="X44" s="479"/>
      <c r="Y44" s="479"/>
      <c r="Z44" s="479"/>
      <c r="AA44" s="479"/>
      <c r="AB44" s="479"/>
      <c r="AC44" s="479"/>
      <c r="AD44" s="479"/>
      <c r="AE44" s="480"/>
    </row>
    <row r="45" spans="1:31" ht="12.75" customHeight="1">
      <c r="A45" s="471"/>
      <c r="B45" s="472"/>
      <c r="C45" s="472"/>
      <c r="D45" s="473"/>
      <c r="E45" s="591" t="s">
        <v>617</v>
      </c>
      <c r="F45" s="592"/>
      <c r="G45" s="598" t="s">
        <v>556</v>
      </c>
      <c r="H45" s="599"/>
      <c r="I45" s="599"/>
      <c r="J45" s="600"/>
      <c r="K45" s="597">
        <f>東区②!E58</f>
        <v>3450</v>
      </c>
      <c r="L45" s="597"/>
      <c r="M45" s="597"/>
      <c r="N45" s="597">
        <f>東区②!F58</f>
        <v>0</v>
      </c>
      <c r="O45" s="597"/>
      <c r="P45" s="597"/>
      <c r="Q45" s="491">
        <f t="shared" si="4"/>
        <v>0</v>
      </c>
      <c r="R45" s="491"/>
      <c r="S45" s="491"/>
      <c r="T45" s="479"/>
      <c r="U45" s="479"/>
      <c r="V45" s="479"/>
      <c r="W45" s="479"/>
      <c r="X45" s="479"/>
      <c r="Y45" s="479"/>
      <c r="Z45" s="479"/>
      <c r="AA45" s="479"/>
      <c r="AB45" s="479"/>
      <c r="AC45" s="479"/>
      <c r="AD45" s="479"/>
      <c r="AE45" s="480"/>
    </row>
    <row r="46" spans="1:31" ht="12.75" customHeight="1">
      <c r="A46" s="471"/>
      <c r="B46" s="472"/>
      <c r="C46" s="472"/>
      <c r="D46" s="473"/>
      <c r="E46" s="738" t="s">
        <v>618</v>
      </c>
      <c r="F46" s="739"/>
      <c r="G46" s="740" t="s">
        <v>576</v>
      </c>
      <c r="H46" s="741"/>
      <c r="I46" s="741"/>
      <c r="J46" s="742"/>
      <c r="K46" s="743">
        <f>東区②!S19</f>
        <v>5800</v>
      </c>
      <c r="L46" s="743"/>
      <c r="M46" s="743"/>
      <c r="N46" s="597">
        <f>東区②!T19</f>
        <v>0</v>
      </c>
      <c r="O46" s="597"/>
      <c r="P46" s="597"/>
      <c r="Q46" s="491">
        <f t="shared" si="4"/>
        <v>0</v>
      </c>
      <c r="R46" s="491"/>
      <c r="S46" s="491"/>
      <c r="T46" s="479"/>
      <c r="U46" s="479"/>
      <c r="V46" s="479"/>
      <c r="W46" s="479"/>
      <c r="X46" s="479"/>
      <c r="Y46" s="479"/>
      <c r="Z46" s="479"/>
      <c r="AA46" s="479"/>
      <c r="AB46" s="479"/>
      <c r="AC46" s="479"/>
      <c r="AD46" s="479"/>
      <c r="AE46" s="480"/>
    </row>
    <row r="47" spans="1:31" ht="12.75" customHeight="1">
      <c r="A47" s="471"/>
      <c r="B47" s="472"/>
      <c r="C47" s="472"/>
      <c r="D47" s="473"/>
      <c r="E47" s="738" t="s">
        <v>1896</v>
      </c>
      <c r="F47" s="739"/>
      <c r="G47" s="740" t="s">
        <v>1895</v>
      </c>
      <c r="H47" s="741"/>
      <c r="I47" s="741"/>
      <c r="J47" s="742"/>
      <c r="K47" s="743">
        <f>東区②!S23</f>
        <v>1490</v>
      </c>
      <c r="L47" s="743"/>
      <c r="M47" s="743"/>
      <c r="N47" s="597">
        <f>東区②!T23</f>
        <v>0</v>
      </c>
      <c r="O47" s="597"/>
      <c r="P47" s="597"/>
      <c r="Q47" s="491">
        <f t="shared" ref="Q47" si="5">N47/K47</f>
        <v>0</v>
      </c>
      <c r="R47" s="491"/>
      <c r="S47" s="491"/>
      <c r="T47" s="479"/>
      <c r="U47" s="479"/>
      <c r="V47" s="479"/>
      <c r="W47" s="479"/>
      <c r="X47" s="479"/>
      <c r="Y47" s="479"/>
      <c r="Z47" s="479"/>
      <c r="AA47" s="479"/>
      <c r="AB47" s="479"/>
      <c r="AC47" s="479"/>
      <c r="AD47" s="479"/>
      <c r="AE47" s="480"/>
    </row>
    <row r="48" spans="1:31" ht="12.75" customHeight="1">
      <c r="A48" s="471"/>
      <c r="B48" s="472"/>
      <c r="C48" s="472"/>
      <c r="D48" s="473"/>
      <c r="E48" s="591" t="s">
        <v>619</v>
      </c>
      <c r="F48" s="592"/>
      <c r="G48" s="598" t="s">
        <v>629</v>
      </c>
      <c r="H48" s="599"/>
      <c r="I48" s="599"/>
      <c r="J48" s="600"/>
      <c r="K48" s="597">
        <f>東区②!S34</f>
        <v>7770</v>
      </c>
      <c r="L48" s="597"/>
      <c r="M48" s="597"/>
      <c r="N48" s="597">
        <f>東区②!T34</f>
        <v>0</v>
      </c>
      <c r="O48" s="597"/>
      <c r="P48" s="597"/>
      <c r="Q48" s="491">
        <f t="shared" si="4"/>
        <v>0</v>
      </c>
      <c r="R48" s="491"/>
      <c r="S48" s="491"/>
      <c r="T48" s="479"/>
      <c r="U48" s="479"/>
      <c r="V48" s="479"/>
      <c r="W48" s="479"/>
      <c r="X48" s="479"/>
      <c r="Y48" s="479"/>
      <c r="Z48" s="479"/>
      <c r="AA48" s="479"/>
      <c r="AB48" s="479"/>
      <c r="AC48" s="479"/>
      <c r="AD48" s="479"/>
      <c r="AE48" s="480"/>
    </row>
    <row r="49" spans="1:31" ht="12.75" customHeight="1">
      <c r="A49" s="471"/>
      <c r="B49" s="472"/>
      <c r="C49" s="472"/>
      <c r="D49" s="473"/>
      <c r="E49" s="603" t="s">
        <v>620</v>
      </c>
      <c r="F49" s="604"/>
      <c r="G49" s="605" t="s">
        <v>1998</v>
      </c>
      <c r="H49" s="606"/>
      <c r="I49" s="606"/>
      <c r="J49" s="607"/>
      <c r="K49" s="585">
        <f>東区②!S41</f>
        <v>3010</v>
      </c>
      <c r="L49" s="585"/>
      <c r="M49" s="585"/>
      <c r="N49" s="593">
        <f>東区②!T41</f>
        <v>0</v>
      </c>
      <c r="O49" s="593"/>
      <c r="P49" s="593"/>
      <c r="Q49" s="586">
        <f t="shared" si="4"/>
        <v>0</v>
      </c>
      <c r="R49" s="586"/>
      <c r="S49" s="586"/>
      <c r="T49" s="587"/>
      <c r="U49" s="587"/>
      <c r="V49" s="587"/>
      <c r="W49" s="587"/>
      <c r="X49" s="587"/>
      <c r="Y49" s="587"/>
      <c r="Z49" s="587"/>
      <c r="AA49" s="587"/>
      <c r="AB49" s="587"/>
      <c r="AC49" s="587"/>
      <c r="AD49" s="587"/>
      <c r="AE49" s="749"/>
    </row>
    <row r="50" spans="1:31" ht="12.75" customHeight="1">
      <c r="A50" s="474"/>
      <c r="B50" s="475"/>
      <c r="C50" s="475"/>
      <c r="D50" s="476"/>
      <c r="E50" s="588" t="s">
        <v>66</v>
      </c>
      <c r="F50" s="507"/>
      <c r="G50" s="507"/>
      <c r="H50" s="507"/>
      <c r="I50" s="507"/>
      <c r="J50" s="589"/>
      <c r="K50" s="632">
        <f>SUBTOTAL(9,K31:M49)</f>
        <v>92460</v>
      </c>
      <c r="L50" s="633"/>
      <c r="M50" s="634"/>
      <c r="N50" s="457">
        <f>SUBTOTAL(9,N31:P49)</f>
        <v>0</v>
      </c>
      <c r="O50" s="458"/>
      <c r="P50" s="459"/>
      <c r="Q50" s="484">
        <f t="shared" ref="Q50:Q51" si="6">N50/K50</f>
        <v>0</v>
      </c>
      <c r="R50" s="484"/>
      <c r="S50" s="484"/>
      <c r="T50" s="594"/>
      <c r="U50" s="595"/>
      <c r="V50" s="596"/>
      <c r="W50" s="594"/>
      <c r="X50" s="595"/>
      <c r="Y50" s="596"/>
      <c r="Z50" s="594"/>
      <c r="AA50" s="595"/>
      <c r="AB50" s="596"/>
      <c r="AC50" s="594"/>
      <c r="AD50" s="595"/>
      <c r="AE50" s="752"/>
    </row>
    <row r="51" spans="1:31" ht="12.75" hidden="1" customHeight="1">
      <c r="A51" s="468" t="s">
        <v>2005</v>
      </c>
      <c r="B51" s="469"/>
      <c r="C51" s="469"/>
      <c r="D51" s="470"/>
      <c r="E51" s="460" t="s">
        <v>1991</v>
      </c>
      <c r="F51" s="461"/>
      <c r="G51" s="462" t="s">
        <v>1989</v>
      </c>
      <c r="H51" s="463"/>
      <c r="I51" s="463"/>
      <c r="J51" s="464"/>
      <c r="K51" s="447">
        <f>南区!E10</f>
        <v>0</v>
      </c>
      <c r="L51" s="448"/>
      <c r="M51" s="449"/>
      <c r="N51" s="438">
        <f>南区!F10</f>
        <v>0</v>
      </c>
      <c r="O51" s="439"/>
      <c r="P51" s="440"/>
      <c r="Q51" s="434" t="e">
        <f t="shared" si="6"/>
        <v>#DIV/0!</v>
      </c>
      <c r="R51" s="434"/>
      <c r="S51" s="434"/>
      <c r="T51" s="435"/>
      <c r="U51" s="436"/>
      <c r="V51" s="437"/>
      <c r="W51" s="435"/>
      <c r="X51" s="436"/>
      <c r="Y51" s="437"/>
      <c r="Z51" s="435"/>
      <c r="AA51" s="436"/>
      <c r="AB51" s="437"/>
      <c r="AC51" s="435"/>
      <c r="AD51" s="436"/>
      <c r="AE51" s="437"/>
    </row>
    <row r="52" spans="1:31" ht="12.75" hidden="1" customHeight="1">
      <c r="A52" s="471"/>
      <c r="B52" s="472"/>
      <c r="C52" s="472"/>
      <c r="D52" s="473"/>
      <c r="E52" s="460" t="s">
        <v>1339</v>
      </c>
      <c r="F52" s="461"/>
      <c r="G52" s="462" t="s">
        <v>1335</v>
      </c>
      <c r="H52" s="463"/>
      <c r="I52" s="463"/>
      <c r="J52" s="464"/>
      <c r="K52" s="450">
        <f>南区!E24</f>
        <v>0</v>
      </c>
      <c r="L52" s="451"/>
      <c r="M52" s="452"/>
      <c r="N52" s="450">
        <f>南区!F24</f>
        <v>0</v>
      </c>
      <c r="O52" s="451"/>
      <c r="P52" s="452"/>
      <c r="Q52" s="434" t="e">
        <f t="shared" ref="Q52:Q54" si="7">N52/K52</f>
        <v>#DIV/0!</v>
      </c>
      <c r="R52" s="434"/>
      <c r="S52" s="434"/>
      <c r="T52" s="465"/>
      <c r="U52" s="466"/>
      <c r="V52" s="467"/>
      <c r="W52" s="465"/>
      <c r="X52" s="466"/>
      <c r="Y52" s="467"/>
      <c r="Z52" s="465"/>
      <c r="AA52" s="466"/>
      <c r="AB52" s="467"/>
      <c r="AC52" s="465"/>
      <c r="AD52" s="466"/>
      <c r="AE52" s="478"/>
    </row>
    <row r="53" spans="1:31" ht="12.75" hidden="1" customHeight="1">
      <c r="A53" s="471"/>
      <c r="B53" s="472"/>
      <c r="C53" s="472"/>
      <c r="D53" s="473"/>
      <c r="E53" s="460" t="s">
        <v>1340</v>
      </c>
      <c r="F53" s="461"/>
      <c r="G53" s="462" t="s">
        <v>1336</v>
      </c>
      <c r="H53" s="463"/>
      <c r="I53" s="463"/>
      <c r="J53" s="464"/>
      <c r="K53" s="450">
        <f>南区!E42</f>
        <v>0</v>
      </c>
      <c r="L53" s="451"/>
      <c r="M53" s="452"/>
      <c r="N53" s="450">
        <f>南区!F42</f>
        <v>0</v>
      </c>
      <c r="O53" s="451"/>
      <c r="P53" s="452"/>
      <c r="Q53" s="434" t="e">
        <f t="shared" si="7"/>
        <v>#DIV/0!</v>
      </c>
      <c r="R53" s="434"/>
      <c r="S53" s="434"/>
      <c r="T53" s="465"/>
      <c r="U53" s="466"/>
      <c r="V53" s="467"/>
      <c r="W53" s="465"/>
      <c r="X53" s="466"/>
      <c r="Y53" s="467"/>
      <c r="Z53" s="465"/>
      <c r="AA53" s="466"/>
      <c r="AB53" s="467"/>
      <c r="AC53" s="465"/>
      <c r="AD53" s="466"/>
      <c r="AE53" s="478"/>
    </row>
    <row r="54" spans="1:31" ht="12.75" hidden="1" customHeight="1">
      <c r="A54" s="471"/>
      <c r="B54" s="472"/>
      <c r="C54" s="472"/>
      <c r="D54" s="473"/>
      <c r="E54" s="460" t="s">
        <v>1341</v>
      </c>
      <c r="F54" s="461"/>
      <c r="G54" s="462" t="s">
        <v>1337</v>
      </c>
      <c r="H54" s="463"/>
      <c r="I54" s="463"/>
      <c r="J54" s="464"/>
      <c r="K54" s="450">
        <f>南区!S13</f>
        <v>0</v>
      </c>
      <c r="L54" s="451"/>
      <c r="M54" s="452"/>
      <c r="N54" s="450">
        <f>南区!T13</f>
        <v>0</v>
      </c>
      <c r="O54" s="451"/>
      <c r="P54" s="452"/>
      <c r="Q54" s="434" t="e">
        <f t="shared" si="7"/>
        <v>#DIV/0!</v>
      </c>
      <c r="R54" s="434"/>
      <c r="S54" s="434"/>
      <c r="T54" s="465"/>
      <c r="U54" s="466"/>
      <c r="V54" s="467"/>
      <c r="W54" s="465"/>
      <c r="X54" s="466"/>
      <c r="Y54" s="467"/>
      <c r="Z54" s="465"/>
      <c r="AA54" s="466"/>
      <c r="AB54" s="467"/>
      <c r="AC54" s="465"/>
      <c r="AD54" s="466"/>
      <c r="AE54" s="478"/>
    </row>
    <row r="55" spans="1:31" ht="12.75" hidden="1" customHeight="1">
      <c r="A55" s="471"/>
      <c r="B55" s="472"/>
      <c r="C55" s="472"/>
      <c r="D55" s="473"/>
      <c r="E55" s="601" t="s">
        <v>1342</v>
      </c>
      <c r="F55" s="602"/>
      <c r="G55" s="453" t="s">
        <v>1338</v>
      </c>
      <c r="H55" s="454"/>
      <c r="I55" s="454"/>
      <c r="J55" s="455"/>
      <c r="K55" s="590">
        <f>南区!S18</f>
        <v>0</v>
      </c>
      <c r="L55" s="590"/>
      <c r="M55" s="590"/>
      <c r="N55" s="590">
        <f>南区!T18</f>
        <v>0</v>
      </c>
      <c r="O55" s="590"/>
      <c r="P55" s="590"/>
      <c r="Q55" s="584" t="e">
        <f>N55/K55</f>
        <v>#DIV/0!</v>
      </c>
      <c r="R55" s="584"/>
      <c r="S55" s="584"/>
      <c r="T55" s="583"/>
      <c r="U55" s="583"/>
      <c r="V55" s="583"/>
      <c r="W55" s="583"/>
      <c r="X55" s="583"/>
      <c r="Y55" s="583"/>
      <c r="Z55" s="583"/>
      <c r="AA55" s="583"/>
      <c r="AB55" s="583"/>
      <c r="AC55" s="583"/>
      <c r="AD55" s="583"/>
      <c r="AE55" s="748"/>
    </row>
    <row r="56" spans="1:31" ht="12.75" hidden="1" customHeight="1">
      <c r="A56" s="474"/>
      <c r="B56" s="475"/>
      <c r="C56" s="475"/>
      <c r="D56" s="476"/>
      <c r="E56" s="456" t="s">
        <v>66</v>
      </c>
      <c r="F56" s="456"/>
      <c r="G56" s="456"/>
      <c r="H56" s="456"/>
      <c r="I56" s="456"/>
      <c r="J56" s="456"/>
      <c r="K56" s="457">
        <f>SUM(K51:M55)</f>
        <v>0</v>
      </c>
      <c r="L56" s="458"/>
      <c r="M56" s="459"/>
      <c r="N56" s="481">
        <f>SUM(N51:P55)</f>
        <v>0</v>
      </c>
      <c r="O56" s="482"/>
      <c r="P56" s="483"/>
      <c r="Q56" s="484" t="e">
        <f>N56/K56</f>
        <v>#DIV/0!</v>
      </c>
      <c r="R56" s="484"/>
      <c r="S56" s="484"/>
      <c r="T56" s="485"/>
      <c r="U56" s="486"/>
      <c r="V56" s="487"/>
      <c r="W56" s="485"/>
      <c r="X56" s="486"/>
      <c r="Y56" s="487"/>
      <c r="Z56" s="485"/>
      <c r="AA56" s="486"/>
      <c r="AB56" s="487"/>
      <c r="AC56" s="485"/>
      <c r="AD56" s="486"/>
      <c r="AE56" s="505"/>
    </row>
    <row r="57" spans="1:31" ht="12.75" hidden="1" customHeight="1">
      <c r="A57" s="468" t="s">
        <v>2006</v>
      </c>
      <c r="B57" s="469"/>
      <c r="C57" s="469"/>
      <c r="D57" s="470"/>
      <c r="E57" s="442" t="s">
        <v>1756</v>
      </c>
      <c r="F57" s="443"/>
      <c r="G57" s="444" t="s">
        <v>1802</v>
      </c>
      <c r="H57" s="445"/>
      <c r="I57" s="445"/>
      <c r="J57" s="446"/>
      <c r="K57" s="447">
        <f>春日市!E13</f>
        <v>0</v>
      </c>
      <c r="L57" s="448"/>
      <c r="M57" s="449"/>
      <c r="N57" s="438">
        <f>春日市!F13</f>
        <v>0</v>
      </c>
      <c r="O57" s="439"/>
      <c r="P57" s="440"/>
      <c r="Q57" s="441" t="e">
        <f>N57/K57</f>
        <v>#DIV/0!</v>
      </c>
      <c r="R57" s="441"/>
      <c r="S57" s="441"/>
      <c r="T57" s="488"/>
      <c r="U57" s="489"/>
      <c r="V57" s="490"/>
      <c r="W57" s="488"/>
      <c r="X57" s="489"/>
      <c r="Y57" s="490"/>
      <c r="Z57" s="488"/>
      <c r="AA57" s="489"/>
      <c r="AB57" s="490"/>
      <c r="AC57" s="488"/>
      <c r="AD57" s="489"/>
      <c r="AE57" s="501"/>
    </row>
    <row r="58" spans="1:31" ht="12.75" hidden="1" customHeight="1">
      <c r="A58" s="471"/>
      <c r="B58" s="472"/>
      <c r="C58" s="472"/>
      <c r="D58" s="473"/>
      <c r="E58" s="533" t="s">
        <v>1757</v>
      </c>
      <c r="F58" s="534"/>
      <c r="G58" s="548" t="s">
        <v>1801</v>
      </c>
      <c r="H58" s="549"/>
      <c r="I58" s="549"/>
      <c r="J58" s="550"/>
      <c r="K58" s="554">
        <f>春日市!E21</f>
        <v>0</v>
      </c>
      <c r="L58" s="555"/>
      <c r="M58" s="556"/>
      <c r="N58" s="450">
        <f>春日市!F21</f>
        <v>0</v>
      </c>
      <c r="O58" s="451"/>
      <c r="P58" s="452"/>
      <c r="Q58" s="571" t="e">
        <f t="shared" ref="Q58:Q60" si="8">N58/K58</f>
        <v>#DIV/0!</v>
      </c>
      <c r="R58" s="572"/>
      <c r="S58" s="573"/>
      <c r="T58" s="465"/>
      <c r="U58" s="466"/>
      <c r="V58" s="467"/>
      <c r="W58" s="465"/>
      <c r="X58" s="466"/>
      <c r="Y58" s="467"/>
      <c r="Z58" s="465"/>
      <c r="AA58" s="466"/>
      <c r="AB58" s="467"/>
      <c r="AC58" s="465"/>
      <c r="AD58" s="466"/>
      <c r="AE58" s="478"/>
    </row>
    <row r="59" spans="1:31" ht="12.75" hidden="1" customHeight="1">
      <c r="A59" s="471"/>
      <c r="B59" s="472"/>
      <c r="C59" s="472"/>
      <c r="D59" s="473"/>
      <c r="E59" s="533" t="s">
        <v>1758</v>
      </c>
      <c r="F59" s="534"/>
      <c r="G59" s="548" t="s">
        <v>1890</v>
      </c>
      <c r="H59" s="549"/>
      <c r="I59" s="549"/>
      <c r="J59" s="550"/>
      <c r="K59" s="554">
        <f>春日市!E30</f>
        <v>0</v>
      </c>
      <c r="L59" s="555"/>
      <c r="M59" s="556"/>
      <c r="N59" s="450">
        <f>春日市!F30</f>
        <v>0</v>
      </c>
      <c r="O59" s="451"/>
      <c r="P59" s="452"/>
      <c r="Q59" s="571" t="e">
        <f t="shared" si="8"/>
        <v>#DIV/0!</v>
      </c>
      <c r="R59" s="572"/>
      <c r="S59" s="573"/>
      <c r="T59" s="465"/>
      <c r="U59" s="466"/>
      <c r="V59" s="467"/>
      <c r="W59" s="465"/>
      <c r="X59" s="466"/>
      <c r="Y59" s="467"/>
      <c r="Z59" s="465"/>
      <c r="AA59" s="466"/>
      <c r="AB59" s="467"/>
      <c r="AC59" s="465"/>
      <c r="AD59" s="466"/>
      <c r="AE59" s="478"/>
    </row>
    <row r="60" spans="1:31" ht="12.75" hidden="1" customHeight="1">
      <c r="A60" s="471"/>
      <c r="B60" s="472"/>
      <c r="C60" s="472"/>
      <c r="D60" s="473"/>
      <c r="E60" s="533" t="s">
        <v>1759</v>
      </c>
      <c r="F60" s="534"/>
      <c r="G60" s="548" t="s">
        <v>1804</v>
      </c>
      <c r="H60" s="549"/>
      <c r="I60" s="549"/>
      <c r="J60" s="550"/>
      <c r="K60" s="554">
        <f>春日市!E37</f>
        <v>0</v>
      </c>
      <c r="L60" s="555"/>
      <c r="M60" s="556"/>
      <c r="N60" s="450">
        <f>春日市!F37</f>
        <v>0</v>
      </c>
      <c r="O60" s="451"/>
      <c r="P60" s="452"/>
      <c r="Q60" s="571" t="e">
        <f t="shared" si="8"/>
        <v>#DIV/0!</v>
      </c>
      <c r="R60" s="572"/>
      <c r="S60" s="573"/>
      <c r="T60" s="465"/>
      <c r="U60" s="466"/>
      <c r="V60" s="467"/>
      <c r="W60" s="465"/>
      <c r="X60" s="466"/>
      <c r="Y60" s="467"/>
      <c r="Z60" s="465"/>
      <c r="AA60" s="466"/>
      <c r="AB60" s="467"/>
      <c r="AC60" s="465"/>
      <c r="AD60" s="466"/>
      <c r="AE60" s="478"/>
    </row>
    <row r="61" spans="1:31" ht="12.75" hidden="1" customHeight="1">
      <c r="A61" s="471"/>
      <c r="B61" s="472"/>
      <c r="C61" s="472"/>
      <c r="D61" s="473"/>
      <c r="E61" s="533" t="s">
        <v>1760</v>
      </c>
      <c r="F61" s="534"/>
      <c r="G61" s="548" t="s">
        <v>1806</v>
      </c>
      <c r="H61" s="549"/>
      <c r="I61" s="549"/>
      <c r="J61" s="550"/>
      <c r="K61" s="554">
        <f>春日市!E45</f>
        <v>0</v>
      </c>
      <c r="L61" s="555"/>
      <c r="M61" s="556"/>
      <c r="N61" s="450">
        <f>春日市!F45</f>
        <v>0</v>
      </c>
      <c r="O61" s="451"/>
      <c r="P61" s="452"/>
      <c r="Q61" s="571" t="e">
        <f t="shared" ref="Q61:Q66" si="9">N61/K61</f>
        <v>#DIV/0!</v>
      </c>
      <c r="R61" s="572"/>
      <c r="S61" s="573"/>
      <c r="T61" s="465"/>
      <c r="U61" s="466"/>
      <c r="V61" s="467"/>
      <c r="W61" s="465"/>
      <c r="X61" s="466"/>
      <c r="Y61" s="467"/>
      <c r="Z61" s="465"/>
      <c r="AA61" s="466"/>
      <c r="AB61" s="467"/>
      <c r="AC61" s="465"/>
      <c r="AD61" s="466"/>
      <c r="AE61" s="478"/>
    </row>
    <row r="62" spans="1:31" ht="12.75" hidden="1" customHeight="1">
      <c r="A62" s="471"/>
      <c r="B62" s="472"/>
      <c r="C62" s="472"/>
      <c r="D62" s="473"/>
      <c r="E62" s="533" t="s">
        <v>1812</v>
      </c>
      <c r="F62" s="534"/>
      <c r="G62" s="548" t="s">
        <v>1848</v>
      </c>
      <c r="H62" s="549"/>
      <c r="I62" s="549"/>
      <c r="J62" s="550"/>
      <c r="K62" s="554">
        <f>春日市!S12</f>
        <v>0</v>
      </c>
      <c r="L62" s="555"/>
      <c r="M62" s="556"/>
      <c r="N62" s="450">
        <f>春日市!T12</f>
        <v>0</v>
      </c>
      <c r="O62" s="451"/>
      <c r="P62" s="452"/>
      <c r="Q62" s="571" t="e">
        <f t="shared" si="9"/>
        <v>#DIV/0!</v>
      </c>
      <c r="R62" s="572"/>
      <c r="S62" s="573"/>
      <c r="T62" s="465"/>
      <c r="U62" s="466"/>
      <c r="V62" s="467"/>
      <c r="W62" s="465"/>
      <c r="X62" s="466"/>
      <c r="Y62" s="467"/>
      <c r="Z62" s="465"/>
      <c r="AA62" s="466"/>
      <c r="AB62" s="467"/>
      <c r="AC62" s="465"/>
      <c r="AD62" s="466"/>
      <c r="AE62" s="478"/>
    </row>
    <row r="63" spans="1:31" ht="12.75" hidden="1" customHeight="1">
      <c r="A63" s="471"/>
      <c r="B63" s="472"/>
      <c r="C63" s="472"/>
      <c r="D63" s="473"/>
      <c r="E63" s="533" t="s">
        <v>1813</v>
      </c>
      <c r="F63" s="534"/>
      <c r="G63" s="548" t="s">
        <v>1849</v>
      </c>
      <c r="H63" s="549"/>
      <c r="I63" s="549"/>
      <c r="J63" s="550"/>
      <c r="K63" s="554">
        <f>春日市!S21</f>
        <v>0</v>
      </c>
      <c r="L63" s="555"/>
      <c r="M63" s="556"/>
      <c r="N63" s="450">
        <f>春日市!T21</f>
        <v>0</v>
      </c>
      <c r="O63" s="451"/>
      <c r="P63" s="452"/>
      <c r="Q63" s="571" t="e">
        <f t="shared" si="9"/>
        <v>#DIV/0!</v>
      </c>
      <c r="R63" s="572"/>
      <c r="S63" s="573"/>
      <c r="T63" s="465"/>
      <c r="U63" s="466"/>
      <c r="V63" s="467"/>
      <c r="W63" s="465"/>
      <c r="X63" s="466"/>
      <c r="Y63" s="467"/>
      <c r="Z63" s="465"/>
      <c r="AA63" s="466"/>
      <c r="AB63" s="467"/>
      <c r="AC63" s="465"/>
      <c r="AD63" s="466"/>
      <c r="AE63" s="478"/>
    </row>
    <row r="64" spans="1:31" ht="12.75" hidden="1" customHeight="1">
      <c r="A64" s="471"/>
      <c r="B64" s="472"/>
      <c r="C64" s="472"/>
      <c r="D64" s="473"/>
      <c r="E64" s="533" t="s">
        <v>1814</v>
      </c>
      <c r="F64" s="534"/>
      <c r="G64" s="548" t="s">
        <v>1808</v>
      </c>
      <c r="H64" s="549"/>
      <c r="I64" s="549"/>
      <c r="J64" s="550"/>
      <c r="K64" s="554">
        <f>春日市!S28</f>
        <v>0</v>
      </c>
      <c r="L64" s="555"/>
      <c r="M64" s="556"/>
      <c r="N64" s="450">
        <f>春日市!T28</f>
        <v>0</v>
      </c>
      <c r="O64" s="451"/>
      <c r="P64" s="452"/>
      <c r="Q64" s="571" t="e">
        <f t="shared" si="9"/>
        <v>#DIV/0!</v>
      </c>
      <c r="R64" s="572"/>
      <c r="S64" s="573"/>
      <c r="T64" s="465"/>
      <c r="U64" s="466"/>
      <c r="V64" s="467"/>
      <c r="W64" s="465"/>
      <c r="X64" s="466"/>
      <c r="Y64" s="467"/>
      <c r="Z64" s="465"/>
      <c r="AA64" s="466"/>
      <c r="AB64" s="467"/>
      <c r="AC64" s="465"/>
      <c r="AD64" s="466"/>
      <c r="AE64" s="478"/>
    </row>
    <row r="65" spans="1:31" ht="12.75" hidden="1" customHeight="1">
      <c r="A65" s="471"/>
      <c r="B65" s="472"/>
      <c r="C65" s="472"/>
      <c r="D65" s="473"/>
      <c r="E65" s="533" t="s">
        <v>1815</v>
      </c>
      <c r="F65" s="534"/>
      <c r="G65" s="548" t="s">
        <v>1850</v>
      </c>
      <c r="H65" s="549"/>
      <c r="I65" s="549"/>
      <c r="J65" s="550"/>
      <c r="K65" s="554">
        <f>春日市!S33</f>
        <v>0</v>
      </c>
      <c r="L65" s="555"/>
      <c r="M65" s="556"/>
      <c r="N65" s="450">
        <f>春日市!T33</f>
        <v>0</v>
      </c>
      <c r="O65" s="451"/>
      <c r="P65" s="452"/>
      <c r="Q65" s="571" t="e">
        <f t="shared" si="9"/>
        <v>#DIV/0!</v>
      </c>
      <c r="R65" s="572"/>
      <c r="S65" s="573"/>
      <c r="T65" s="465"/>
      <c r="U65" s="466"/>
      <c r="V65" s="467"/>
      <c r="W65" s="465"/>
      <c r="X65" s="466"/>
      <c r="Y65" s="467"/>
      <c r="Z65" s="465"/>
      <c r="AA65" s="466"/>
      <c r="AB65" s="467"/>
      <c r="AC65" s="465"/>
      <c r="AD65" s="466"/>
      <c r="AE65" s="478"/>
    </row>
    <row r="66" spans="1:31" ht="12.75" hidden="1" customHeight="1">
      <c r="A66" s="471"/>
      <c r="B66" s="472"/>
      <c r="C66" s="472"/>
      <c r="D66" s="473"/>
      <c r="E66" s="533" t="s">
        <v>1816</v>
      </c>
      <c r="F66" s="534"/>
      <c r="G66" s="548" t="s">
        <v>1851</v>
      </c>
      <c r="H66" s="549"/>
      <c r="I66" s="549"/>
      <c r="J66" s="550"/>
      <c r="K66" s="554">
        <f>春日市!S39</f>
        <v>0</v>
      </c>
      <c r="L66" s="555"/>
      <c r="M66" s="556"/>
      <c r="N66" s="450">
        <f>春日市!T39</f>
        <v>0</v>
      </c>
      <c r="O66" s="451"/>
      <c r="P66" s="452"/>
      <c r="Q66" s="495" t="e">
        <f t="shared" si="9"/>
        <v>#DIV/0!</v>
      </c>
      <c r="R66" s="496"/>
      <c r="S66" s="497"/>
      <c r="T66" s="465"/>
      <c r="U66" s="466"/>
      <c r="V66" s="467"/>
      <c r="W66" s="465"/>
      <c r="X66" s="466"/>
      <c r="Y66" s="467"/>
      <c r="Z66" s="465"/>
      <c r="AA66" s="466"/>
      <c r="AB66" s="467"/>
      <c r="AC66" s="465"/>
      <c r="AD66" s="466"/>
      <c r="AE66" s="478"/>
    </row>
    <row r="67" spans="1:31" ht="12.75" hidden="1" customHeight="1">
      <c r="A67" s="471"/>
      <c r="B67" s="472"/>
      <c r="C67" s="472"/>
      <c r="D67" s="473"/>
      <c r="E67" s="533" t="s">
        <v>1817</v>
      </c>
      <c r="F67" s="534"/>
      <c r="G67" s="548" t="s">
        <v>1891</v>
      </c>
      <c r="H67" s="549"/>
      <c r="I67" s="549"/>
      <c r="J67" s="550"/>
      <c r="K67" s="554">
        <f>春日市!S43</f>
        <v>0</v>
      </c>
      <c r="L67" s="555"/>
      <c r="M67" s="556"/>
      <c r="N67" s="450">
        <f>春日市!T43</f>
        <v>0</v>
      </c>
      <c r="O67" s="451"/>
      <c r="P67" s="452"/>
      <c r="Q67" s="495" t="e">
        <f t="shared" ref="Q67" si="10">N67/K67</f>
        <v>#DIV/0!</v>
      </c>
      <c r="R67" s="496"/>
      <c r="S67" s="497"/>
      <c r="T67" s="498"/>
      <c r="U67" s="499"/>
      <c r="V67" s="500"/>
      <c r="W67" s="498"/>
      <c r="X67" s="499"/>
      <c r="Y67" s="500"/>
      <c r="Z67" s="465"/>
      <c r="AA67" s="466"/>
      <c r="AB67" s="467"/>
      <c r="AC67" s="465"/>
      <c r="AD67" s="466"/>
      <c r="AE67" s="478"/>
    </row>
    <row r="68" spans="1:31" ht="12.75" hidden="1" customHeight="1">
      <c r="A68" s="471"/>
      <c r="B68" s="472"/>
      <c r="C68" s="472"/>
      <c r="D68" s="473"/>
      <c r="E68" s="533" t="s">
        <v>1818</v>
      </c>
      <c r="F68" s="534"/>
      <c r="G68" s="548" t="s">
        <v>1800</v>
      </c>
      <c r="H68" s="549"/>
      <c r="I68" s="549"/>
      <c r="J68" s="550"/>
      <c r="K68" s="554">
        <f>春日市!S50</f>
        <v>0</v>
      </c>
      <c r="L68" s="555"/>
      <c r="M68" s="556"/>
      <c r="N68" s="502">
        <f>春日市!T50</f>
        <v>0</v>
      </c>
      <c r="O68" s="503"/>
      <c r="P68" s="504"/>
      <c r="Q68" s="577" t="e">
        <f t="shared" ref="Q68" si="11">N68/K68</f>
        <v>#DIV/0!</v>
      </c>
      <c r="R68" s="578"/>
      <c r="S68" s="579"/>
      <c r="T68" s="580"/>
      <c r="U68" s="581"/>
      <c r="V68" s="582"/>
      <c r="W68" s="580"/>
      <c r="X68" s="581"/>
      <c r="Y68" s="582"/>
      <c r="Z68" s="465"/>
      <c r="AA68" s="466"/>
      <c r="AB68" s="467"/>
      <c r="AC68" s="465"/>
      <c r="AD68" s="466"/>
      <c r="AE68" s="478"/>
    </row>
    <row r="69" spans="1:31" ht="12.75" hidden="1" customHeight="1">
      <c r="A69" s="474"/>
      <c r="B69" s="475"/>
      <c r="C69" s="475"/>
      <c r="D69" s="476"/>
      <c r="E69" s="456" t="s">
        <v>66</v>
      </c>
      <c r="F69" s="456"/>
      <c r="G69" s="456"/>
      <c r="H69" s="456"/>
      <c r="I69" s="456"/>
      <c r="J69" s="456"/>
      <c r="K69" s="457">
        <f>SUBTOTAL(9,K57:M68)</f>
        <v>0</v>
      </c>
      <c r="L69" s="458"/>
      <c r="M69" s="459"/>
      <c r="N69" s="481">
        <f>SUBTOTAL(9,N57:P68)</f>
        <v>0</v>
      </c>
      <c r="O69" s="482"/>
      <c r="P69" s="483"/>
      <c r="Q69" s="484" t="e">
        <f>N69/K69</f>
        <v>#DIV/0!</v>
      </c>
      <c r="R69" s="484"/>
      <c r="S69" s="484"/>
      <c r="T69" s="485"/>
      <c r="U69" s="486"/>
      <c r="V69" s="487"/>
      <c r="W69" s="485"/>
      <c r="X69" s="486"/>
      <c r="Y69" s="487"/>
      <c r="Z69" s="485"/>
      <c r="AA69" s="486"/>
      <c r="AB69" s="487"/>
      <c r="AC69" s="485"/>
      <c r="AD69" s="486"/>
      <c r="AE69" s="505"/>
    </row>
    <row r="70" spans="1:31" ht="12.75" hidden="1" customHeight="1">
      <c r="A70" s="468" t="s">
        <v>2007</v>
      </c>
      <c r="B70" s="523"/>
      <c r="C70" s="523"/>
      <c r="D70" s="524"/>
      <c r="E70" s="442" t="s">
        <v>1761</v>
      </c>
      <c r="F70" s="443"/>
      <c r="G70" s="530" t="s">
        <v>1838</v>
      </c>
      <c r="H70" s="531"/>
      <c r="I70" s="531"/>
      <c r="J70" s="532"/>
      <c r="K70" s="447">
        <f>大野城!E13</f>
        <v>0</v>
      </c>
      <c r="L70" s="448"/>
      <c r="M70" s="449"/>
      <c r="N70" s="574">
        <f>大野城!F13</f>
        <v>0</v>
      </c>
      <c r="O70" s="575"/>
      <c r="P70" s="576"/>
      <c r="Q70" s="441" t="e">
        <f>N70/K70</f>
        <v>#DIV/0!</v>
      </c>
      <c r="R70" s="441"/>
      <c r="S70" s="441"/>
      <c r="T70" s="488"/>
      <c r="U70" s="489"/>
      <c r="V70" s="490"/>
      <c r="W70" s="488"/>
      <c r="X70" s="489"/>
      <c r="Y70" s="490"/>
      <c r="Z70" s="488"/>
      <c r="AA70" s="489"/>
      <c r="AB70" s="490"/>
      <c r="AC70" s="488"/>
      <c r="AD70" s="489"/>
      <c r="AE70" s="501"/>
    </row>
    <row r="71" spans="1:31" ht="12.75" hidden="1" customHeight="1">
      <c r="A71" s="471"/>
      <c r="B71" s="525"/>
      <c r="C71" s="525"/>
      <c r="D71" s="526"/>
      <c r="E71" s="533" t="s">
        <v>1762</v>
      </c>
      <c r="F71" s="534"/>
      <c r="G71" s="548" t="s">
        <v>1839</v>
      </c>
      <c r="H71" s="549"/>
      <c r="I71" s="549"/>
      <c r="J71" s="550"/>
      <c r="K71" s="554">
        <f>大野城!E21</f>
        <v>0</v>
      </c>
      <c r="L71" s="555"/>
      <c r="M71" s="556"/>
      <c r="N71" s="450">
        <f>大野城!F21</f>
        <v>0</v>
      </c>
      <c r="O71" s="451"/>
      <c r="P71" s="452"/>
      <c r="Q71" s="491" t="e">
        <f t="shared" ref="Q71:Q74" si="12">N71/K71</f>
        <v>#DIV/0!</v>
      </c>
      <c r="R71" s="491"/>
      <c r="S71" s="491"/>
      <c r="T71" s="465"/>
      <c r="U71" s="466"/>
      <c r="V71" s="467"/>
      <c r="W71" s="465"/>
      <c r="X71" s="466"/>
      <c r="Y71" s="467"/>
      <c r="Z71" s="465"/>
      <c r="AA71" s="466"/>
      <c r="AB71" s="467"/>
      <c r="AC71" s="465"/>
      <c r="AD71" s="466"/>
      <c r="AE71" s="478"/>
    </row>
    <row r="72" spans="1:31" ht="12.75" hidden="1" customHeight="1">
      <c r="A72" s="471"/>
      <c r="B72" s="525"/>
      <c r="C72" s="525"/>
      <c r="D72" s="526"/>
      <c r="E72" s="533" t="s">
        <v>1763</v>
      </c>
      <c r="F72" s="534"/>
      <c r="G72" s="548" t="s">
        <v>1840</v>
      </c>
      <c r="H72" s="549"/>
      <c r="I72" s="549"/>
      <c r="J72" s="550"/>
      <c r="K72" s="554">
        <f>大野城!E27</f>
        <v>0</v>
      </c>
      <c r="L72" s="555"/>
      <c r="M72" s="556"/>
      <c r="N72" s="492">
        <f>大野城!F27</f>
        <v>0</v>
      </c>
      <c r="O72" s="493"/>
      <c r="P72" s="494"/>
      <c r="Q72" s="491" t="e">
        <f t="shared" si="12"/>
        <v>#DIV/0!</v>
      </c>
      <c r="R72" s="491"/>
      <c r="S72" s="491"/>
      <c r="T72" s="465"/>
      <c r="U72" s="466"/>
      <c r="V72" s="467"/>
      <c r="W72" s="465"/>
      <c r="X72" s="466"/>
      <c r="Y72" s="467"/>
      <c r="Z72" s="465"/>
      <c r="AA72" s="466"/>
      <c r="AB72" s="467"/>
      <c r="AC72" s="465"/>
      <c r="AD72" s="466"/>
      <c r="AE72" s="478"/>
    </row>
    <row r="73" spans="1:31" ht="12.75" hidden="1" customHeight="1">
      <c r="A73" s="471"/>
      <c r="B73" s="525"/>
      <c r="C73" s="525"/>
      <c r="D73" s="526"/>
      <c r="E73" s="533" t="s">
        <v>1764</v>
      </c>
      <c r="F73" s="534"/>
      <c r="G73" s="548" t="s">
        <v>1841</v>
      </c>
      <c r="H73" s="549"/>
      <c r="I73" s="549"/>
      <c r="J73" s="550"/>
      <c r="K73" s="554">
        <f>大野城!E36</f>
        <v>0</v>
      </c>
      <c r="L73" s="555"/>
      <c r="M73" s="556"/>
      <c r="N73" s="492">
        <f>大野城!F36</f>
        <v>0</v>
      </c>
      <c r="O73" s="493"/>
      <c r="P73" s="494"/>
      <c r="Q73" s="491" t="e">
        <f t="shared" si="12"/>
        <v>#DIV/0!</v>
      </c>
      <c r="R73" s="491"/>
      <c r="S73" s="491"/>
      <c r="T73" s="465"/>
      <c r="U73" s="466"/>
      <c r="V73" s="467"/>
      <c r="W73" s="465"/>
      <c r="X73" s="466"/>
      <c r="Y73" s="467"/>
      <c r="Z73" s="465"/>
      <c r="AA73" s="466"/>
      <c r="AB73" s="467"/>
      <c r="AC73" s="465"/>
      <c r="AD73" s="466"/>
      <c r="AE73" s="478"/>
    </row>
    <row r="74" spans="1:31" ht="12.75" hidden="1" customHeight="1">
      <c r="A74" s="471"/>
      <c r="B74" s="525"/>
      <c r="C74" s="525"/>
      <c r="D74" s="526"/>
      <c r="E74" s="533" t="s">
        <v>1765</v>
      </c>
      <c r="F74" s="534"/>
      <c r="G74" s="548" t="s">
        <v>1856</v>
      </c>
      <c r="H74" s="549"/>
      <c r="I74" s="549"/>
      <c r="J74" s="550"/>
      <c r="K74" s="561">
        <f>大野城!E42</f>
        <v>0</v>
      </c>
      <c r="L74" s="562"/>
      <c r="M74" s="563"/>
      <c r="N74" s="492">
        <f>大野城!F42</f>
        <v>0</v>
      </c>
      <c r="O74" s="493"/>
      <c r="P74" s="494"/>
      <c r="Q74" s="491" t="e">
        <f t="shared" si="12"/>
        <v>#DIV/0!</v>
      </c>
      <c r="R74" s="491"/>
      <c r="S74" s="491"/>
      <c r="T74" s="465"/>
      <c r="U74" s="466"/>
      <c r="V74" s="467"/>
      <c r="W74" s="465"/>
      <c r="X74" s="466"/>
      <c r="Y74" s="467"/>
      <c r="Z74" s="465"/>
      <c r="AA74" s="466"/>
      <c r="AB74" s="467"/>
      <c r="AC74" s="465"/>
      <c r="AD74" s="466"/>
      <c r="AE74" s="478"/>
    </row>
    <row r="75" spans="1:31" ht="12.75" hidden="1" customHeight="1">
      <c r="A75" s="471"/>
      <c r="B75" s="525"/>
      <c r="C75" s="525"/>
      <c r="D75" s="526"/>
      <c r="E75" s="533" t="s">
        <v>1853</v>
      </c>
      <c r="F75" s="534"/>
      <c r="G75" s="548" t="s">
        <v>1857</v>
      </c>
      <c r="H75" s="549"/>
      <c r="I75" s="549"/>
      <c r="J75" s="550"/>
      <c r="K75" s="561">
        <f>大野城!E50</f>
        <v>0</v>
      </c>
      <c r="L75" s="562"/>
      <c r="M75" s="563"/>
      <c r="N75" s="492">
        <f>大野城!F50</f>
        <v>0</v>
      </c>
      <c r="O75" s="493"/>
      <c r="P75" s="494"/>
      <c r="Q75" s="491" t="e">
        <f t="shared" ref="Q75:Q76" si="13">N75/K75</f>
        <v>#DIV/0!</v>
      </c>
      <c r="R75" s="491"/>
      <c r="S75" s="491"/>
      <c r="T75" s="465"/>
      <c r="U75" s="466"/>
      <c r="V75" s="467"/>
      <c r="W75" s="465"/>
      <c r="X75" s="466"/>
      <c r="Y75" s="467"/>
      <c r="Z75" s="465"/>
      <c r="AA75" s="466"/>
      <c r="AB75" s="467"/>
      <c r="AC75" s="465"/>
      <c r="AD75" s="466"/>
      <c r="AE75" s="478"/>
    </row>
    <row r="76" spans="1:31" ht="12.75" hidden="1" customHeight="1">
      <c r="A76" s="471"/>
      <c r="B76" s="525"/>
      <c r="C76" s="525"/>
      <c r="D76" s="526"/>
      <c r="E76" s="564" t="s">
        <v>1852</v>
      </c>
      <c r="F76" s="565"/>
      <c r="G76" s="548" t="s">
        <v>1844</v>
      </c>
      <c r="H76" s="549"/>
      <c r="I76" s="549"/>
      <c r="J76" s="550"/>
      <c r="K76" s="561">
        <f>大野城!S12</f>
        <v>0</v>
      </c>
      <c r="L76" s="562"/>
      <c r="M76" s="563"/>
      <c r="N76" s="492">
        <f>大野城!T12</f>
        <v>0</v>
      </c>
      <c r="O76" s="493"/>
      <c r="P76" s="494"/>
      <c r="Q76" s="491" t="e">
        <f t="shared" si="13"/>
        <v>#DIV/0!</v>
      </c>
      <c r="R76" s="491"/>
      <c r="S76" s="491"/>
      <c r="T76" s="465"/>
      <c r="U76" s="466"/>
      <c r="V76" s="467"/>
      <c r="W76" s="465"/>
      <c r="X76" s="466"/>
      <c r="Y76" s="467"/>
      <c r="Z76" s="465"/>
      <c r="AA76" s="466"/>
      <c r="AB76" s="467"/>
      <c r="AC76" s="465"/>
      <c r="AD76" s="466"/>
      <c r="AE76" s="478"/>
    </row>
    <row r="77" spans="1:31" ht="12.75" hidden="1" customHeight="1">
      <c r="A77" s="471"/>
      <c r="B77" s="525"/>
      <c r="C77" s="525"/>
      <c r="D77" s="526"/>
      <c r="E77" s="564" t="s">
        <v>1854</v>
      </c>
      <c r="F77" s="565"/>
      <c r="G77" s="548" t="s">
        <v>1845</v>
      </c>
      <c r="H77" s="549"/>
      <c r="I77" s="549"/>
      <c r="J77" s="550"/>
      <c r="K77" s="561">
        <f>大野城!S17</f>
        <v>0</v>
      </c>
      <c r="L77" s="562"/>
      <c r="M77" s="563"/>
      <c r="N77" s="492">
        <f>大野城!T17</f>
        <v>0</v>
      </c>
      <c r="O77" s="493"/>
      <c r="P77" s="494"/>
      <c r="Q77" s="491" t="e">
        <f t="shared" ref="Q77" si="14">N77/K77</f>
        <v>#DIV/0!</v>
      </c>
      <c r="R77" s="491"/>
      <c r="S77" s="491"/>
      <c r="T77" s="465"/>
      <c r="U77" s="466"/>
      <c r="V77" s="467"/>
      <c r="W77" s="465"/>
      <c r="X77" s="466"/>
      <c r="Y77" s="467"/>
      <c r="Z77" s="465"/>
      <c r="AA77" s="466"/>
      <c r="AB77" s="467"/>
      <c r="AC77" s="465"/>
      <c r="AD77" s="466"/>
      <c r="AE77" s="478"/>
    </row>
    <row r="78" spans="1:31" ht="12.75" hidden="1" customHeight="1">
      <c r="A78" s="471"/>
      <c r="B78" s="525"/>
      <c r="C78" s="525"/>
      <c r="D78" s="526"/>
      <c r="E78" s="566" t="s">
        <v>1855</v>
      </c>
      <c r="F78" s="567"/>
      <c r="G78" s="568" t="s">
        <v>1846</v>
      </c>
      <c r="H78" s="569"/>
      <c r="I78" s="569"/>
      <c r="J78" s="570"/>
      <c r="K78" s="502">
        <f>大野城!S25</f>
        <v>0</v>
      </c>
      <c r="L78" s="503"/>
      <c r="M78" s="504"/>
      <c r="N78" s="502">
        <f>大野城!T25</f>
        <v>0</v>
      </c>
      <c r="O78" s="503"/>
      <c r="P78" s="504"/>
      <c r="Q78" s="491" t="e">
        <f t="shared" ref="Q78" si="15">N78/K78</f>
        <v>#DIV/0!</v>
      </c>
      <c r="R78" s="491"/>
      <c r="S78" s="491"/>
      <c r="T78" s="465"/>
      <c r="U78" s="466"/>
      <c r="V78" s="467"/>
      <c r="W78" s="465"/>
      <c r="X78" s="466"/>
      <c r="Y78" s="467"/>
      <c r="Z78" s="465"/>
      <c r="AA78" s="466"/>
      <c r="AB78" s="467"/>
      <c r="AC78" s="465"/>
      <c r="AD78" s="466"/>
      <c r="AE78" s="478"/>
    </row>
    <row r="79" spans="1:31" ht="12.75" hidden="1" customHeight="1">
      <c r="A79" s="527"/>
      <c r="B79" s="528"/>
      <c r="C79" s="528"/>
      <c r="D79" s="529"/>
      <c r="E79" s="456" t="s">
        <v>66</v>
      </c>
      <c r="F79" s="456"/>
      <c r="G79" s="456"/>
      <c r="H79" s="456"/>
      <c r="I79" s="456"/>
      <c r="J79" s="456"/>
      <c r="K79" s="457">
        <f>SUBTOTAL(9,K70:M78)</f>
        <v>0</v>
      </c>
      <c r="L79" s="458"/>
      <c r="M79" s="459"/>
      <c r="N79" s="481">
        <f>SUBTOTAL(9,N70:P78)</f>
        <v>0</v>
      </c>
      <c r="O79" s="482"/>
      <c r="P79" s="483"/>
      <c r="Q79" s="484" t="e">
        <f>N79/K79</f>
        <v>#DIV/0!</v>
      </c>
      <c r="R79" s="484"/>
      <c r="S79" s="484"/>
      <c r="T79" s="485"/>
      <c r="U79" s="486"/>
      <c r="V79" s="487"/>
      <c r="W79" s="485"/>
      <c r="X79" s="486"/>
      <c r="Y79" s="487"/>
      <c r="Z79" s="485"/>
      <c r="AA79" s="486"/>
      <c r="AB79" s="487"/>
      <c r="AC79" s="485"/>
      <c r="AD79" s="486"/>
      <c r="AE79" s="505"/>
    </row>
    <row r="80" spans="1:31" ht="12.75" hidden="1" customHeight="1">
      <c r="A80" s="468" t="s">
        <v>2008</v>
      </c>
      <c r="B80" s="523"/>
      <c r="C80" s="523"/>
      <c r="D80" s="524"/>
      <c r="E80" s="442" t="s">
        <v>1766</v>
      </c>
      <c r="F80" s="443"/>
      <c r="G80" s="530" t="s">
        <v>1879</v>
      </c>
      <c r="H80" s="531"/>
      <c r="I80" s="531"/>
      <c r="J80" s="532"/>
      <c r="K80" s="447">
        <f>筑紫野!E14</f>
        <v>0</v>
      </c>
      <c r="L80" s="448"/>
      <c r="M80" s="449"/>
      <c r="N80" s="438">
        <f>筑紫野!F14</f>
        <v>0</v>
      </c>
      <c r="O80" s="439"/>
      <c r="P80" s="440"/>
      <c r="Q80" s="441" t="e">
        <f>N80/K80</f>
        <v>#DIV/0!</v>
      </c>
      <c r="R80" s="441"/>
      <c r="S80" s="441"/>
      <c r="T80" s="488"/>
      <c r="U80" s="489"/>
      <c r="V80" s="490"/>
      <c r="W80" s="488"/>
      <c r="X80" s="489"/>
      <c r="Y80" s="490"/>
      <c r="Z80" s="488"/>
      <c r="AA80" s="489"/>
      <c r="AB80" s="490"/>
      <c r="AC80" s="488"/>
      <c r="AD80" s="489"/>
      <c r="AE80" s="501"/>
    </row>
    <row r="81" spans="1:31" ht="12.75" hidden="1" customHeight="1">
      <c r="A81" s="471"/>
      <c r="B81" s="525"/>
      <c r="C81" s="525"/>
      <c r="D81" s="526"/>
      <c r="E81" s="533" t="s">
        <v>1767</v>
      </c>
      <c r="F81" s="534"/>
      <c r="G81" s="548" t="s">
        <v>1880</v>
      </c>
      <c r="H81" s="549"/>
      <c r="I81" s="549"/>
      <c r="J81" s="550"/>
      <c r="K81" s="554">
        <f>筑紫野!E26</f>
        <v>0</v>
      </c>
      <c r="L81" s="555"/>
      <c r="M81" s="556"/>
      <c r="N81" s="450">
        <f>筑紫野!F26</f>
        <v>0</v>
      </c>
      <c r="O81" s="451"/>
      <c r="P81" s="452"/>
      <c r="Q81" s="491" t="e">
        <f t="shared" ref="Q81:Q84" si="16">N81/K81</f>
        <v>#DIV/0!</v>
      </c>
      <c r="R81" s="491"/>
      <c r="S81" s="491"/>
      <c r="T81" s="465"/>
      <c r="U81" s="466"/>
      <c r="V81" s="467"/>
      <c r="W81" s="465"/>
      <c r="X81" s="466"/>
      <c r="Y81" s="467"/>
      <c r="Z81" s="465"/>
      <c r="AA81" s="466"/>
      <c r="AB81" s="467"/>
      <c r="AC81" s="465"/>
      <c r="AD81" s="466"/>
      <c r="AE81" s="478"/>
    </row>
    <row r="82" spans="1:31" ht="12.75" hidden="1" customHeight="1">
      <c r="A82" s="471"/>
      <c r="B82" s="525"/>
      <c r="C82" s="525"/>
      <c r="D82" s="526"/>
      <c r="E82" s="533" t="s">
        <v>1768</v>
      </c>
      <c r="F82" s="534"/>
      <c r="G82" s="548" t="s">
        <v>1988</v>
      </c>
      <c r="H82" s="549"/>
      <c r="I82" s="549"/>
      <c r="J82" s="550"/>
      <c r="K82" s="554">
        <f>筑紫野!E30</f>
        <v>0</v>
      </c>
      <c r="L82" s="555"/>
      <c r="M82" s="556"/>
      <c r="N82" s="450">
        <f>筑紫野!F30</f>
        <v>0</v>
      </c>
      <c r="O82" s="451"/>
      <c r="P82" s="452"/>
      <c r="Q82" s="491" t="e">
        <f t="shared" si="16"/>
        <v>#DIV/0!</v>
      </c>
      <c r="R82" s="491"/>
      <c r="S82" s="491"/>
      <c r="T82" s="465"/>
      <c r="U82" s="466"/>
      <c r="V82" s="467"/>
      <c r="W82" s="465"/>
      <c r="X82" s="466"/>
      <c r="Y82" s="467"/>
      <c r="Z82" s="465"/>
      <c r="AA82" s="466"/>
      <c r="AB82" s="467"/>
      <c r="AC82" s="465"/>
      <c r="AD82" s="466"/>
      <c r="AE82" s="478"/>
    </row>
    <row r="83" spans="1:31" ht="12.75" hidden="1" customHeight="1">
      <c r="A83" s="471"/>
      <c r="B83" s="525"/>
      <c r="C83" s="525"/>
      <c r="D83" s="526"/>
      <c r="E83" s="533" t="s">
        <v>1769</v>
      </c>
      <c r="F83" s="534"/>
      <c r="G83" s="548" t="s">
        <v>1999</v>
      </c>
      <c r="H83" s="549"/>
      <c r="I83" s="549"/>
      <c r="J83" s="550"/>
      <c r="K83" s="554">
        <f>筑紫野!E36</f>
        <v>0</v>
      </c>
      <c r="L83" s="555"/>
      <c r="M83" s="556"/>
      <c r="N83" s="450">
        <f>筑紫野!F36</f>
        <v>0</v>
      </c>
      <c r="O83" s="451"/>
      <c r="P83" s="452"/>
      <c r="Q83" s="491" t="e">
        <f t="shared" si="16"/>
        <v>#DIV/0!</v>
      </c>
      <c r="R83" s="491"/>
      <c r="S83" s="491"/>
      <c r="T83" s="465"/>
      <c r="U83" s="466"/>
      <c r="V83" s="467"/>
      <c r="W83" s="465"/>
      <c r="X83" s="466"/>
      <c r="Y83" s="467"/>
      <c r="Z83" s="465"/>
      <c r="AA83" s="466"/>
      <c r="AB83" s="467"/>
      <c r="AC83" s="465"/>
      <c r="AD83" s="466"/>
      <c r="AE83" s="478"/>
    </row>
    <row r="84" spans="1:31" ht="12.75" hidden="1" customHeight="1">
      <c r="A84" s="471"/>
      <c r="B84" s="525"/>
      <c r="C84" s="525"/>
      <c r="D84" s="526"/>
      <c r="E84" s="533" t="s">
        <v>1770</v>
      </c>
      <c r="F84" s="534"/>
      <c r="G84" s="548" t="s">
        <v>1883</v>
      </c>
      <c r="H84" s="549"/>
      <c r="I84" s="549"/>
      <c r="J84" s="550"/>
      <c r="K84" s="554">
        <f>筑紫野!E42</f>
        <v>0</v>
      </c>
      <c r="L84" s="555"/>
      <c r="M84" s="556"/>
      <c r="N84" s="450">
        <f>筑紫野!F42</f>
        <v>0</v>
      </c>
      <c r="O84" s="451"/>
      <c r="P84" s="452"/>
      <c r="Q84" s="491" t="e">
        <f t="shared" si="16"/>
        <v>#DIV/0!</v>
      </c>
      <c r="R84" s="491"/>
      <c r="S84" s="491"/>
      <c r="T84" s="465"/>
      <c r="U84" s="466"/>
      <c r="V84" s="467"/>
      <c r="W84" s="465"/>
      <c r="X84" s="466"/>
      <c r="Y84" s="467"/>
      <c r="Z84" s="465"/>
      <c r="AA84" s="466"/>
      <c r="AB84" s="467"/>
      <c r="AC84" s="465"/>
      <c r="AD84" s="466"/>
      <c r="AE84" s="478"/>
    </row>
    <row r="85" spans="1:31" ht="12.75" hidden="1" customHeight="1">
      <c r="A85" s="471"/>
      <c r="B85" s="525"/>
      <c r="C85" s="525"/>
      <c r="D85" s="526"/>
      <c r="E85" s="533" t="s">
        <v>1770</v>
      </c>
      <c r="F85" s="534"/>
      <c r="G85" s="548" t="s">
        <v>1882</v>
      </c>
      <c r="H85" s="549"/>
      <c r="I85" s="549"/>
      <c r="J85" s="550"/>
      <c r="K85" s="554">
        <f>筑紫野!S12</f>
        <v>0</v>
      </c>
      <c r="L85" s="555"/>
      <c r="M85" s="556"/>
      <c r="N85" s="450">
        <f>筑紫野!T12</f>
        <v>0</v>
      </c>
      <c r="O85" s="451"/>
      <c r="P85" s="452"/>
      <c r="Q85" s="491" t="e">
        <f t="shared" ref="Q85" si="17">N85/K85</f>
        <v>#DIV/0!</v>
      </c>
      <c r="R85" s="491"/>
      <c r="S85" s="491"/>
      <c r="T85" s="465"/>
      <c r="U85" s="466"/>
      <c r="V85" s="467"/>
      <c r="W85" s="465"/>
      <c r="X85" s="466"/>
      <c r="Y85" s="467"/>
      <c r="Z85" s="465"/>
      <c r="AA85" s="466"/>
      <c r="AB85" s="467"/>
      <c r="AC85" s="465"/>
      <c r="AD85" s="466"/>
      <c r="AE85" s="478"/>
    </row>
    <row r="86" spans="1:31" ht="12.75" hidden="1" customHeight="1">
      <c r="A86" s="527"/>
      <c r="B86" s="528"/>
      <c r="C86" s="528"/>
      <c r="D86" s="529"/>
      <c r="E86" s="456" t="s">
        <v>66</v>
      </c>
      <c r="F86" s="456"/>
      <c r="G86" s="456"/>
      <c r="H86" s="456"/>
      <c r="I86" s="456"/>
      <c r="J86" s="456"/>
      <c r="K86" s="457">
        <f>SUBTOTAL(9,K80:M85)</f>
        <v>0</v>
      </c>
      <c r="L86" s="458"/>
      <c r="M86" s="459"/>
      <c r="N86" s="481">
        <f>SUBTOTAL(9,N80:P85)</f>
        <v>0</v>
      </c>
      <c r="O86" s="482"/>
      <c r="P86" s="483"/>
      <c r="Q86" s="484" t="e">
        <f>N86/K86</f>
        <v>#DIV/0!</v>
      </c>
      <c r="R86" s="484"/>
      <c r="S86" s="484"/>
      <c r="T86" s="485"/>
      <c r="U86" s="486"/>
      <c r="V86" s="487"/>
      <c r="W86" s="485"/>
      <c r="X86" s="486"/>
      <c r="Y86" s="487"/>
      <c r="Z86" s="485"/>
      <c r="AA86" s="486"/>
      <c r="AB86" s="487"/>
      <c r="AC86" s="485"/>
      <c r="AD86" s="486"/>
      <c r="AE86" s="505"/>
    </row>
    <row r="87" spans="1:31" ht="12.75" hidden="1" customHeight="1">
      <c r="A87" s="468" t="s">
        <v>2009</v>
      </c>
      <c r="B87" s="523"/>
      <c r="C87" s="523"/>
      <c r="D87" s="524"/>
      <c r="E87" s="442" t="s">
        <v>1771</v>
      </c>
      <c r="F87" s="443"/>
      <c r="G87" s="530" t="s">
        <v>1884</v>
      </c>
      <c r="H87" s="531"/>
      <c r="I87" s="531"/>
      <c r="J87" s="532"/>
      <c r="K87" s="447">
        <f>那珂川・太宰府!E16</f>
        <v>0</v>
      </c>
      <c r="L87" s="448"/>
      <c r="M87" s="449"/>
      <c r="N87" s="438">
        <f>那珂川・太宰府!F16</f>
        <v>0</v>
      </c>
      <c r="O87" s="439"/>
      <c r="P87" s="440"/>
      <c r="Q87" s="441" t="e">
        <f>N87/K87</f>
        <v>#DIV/0!</v>
      </c>
      <c r="R87" s="441"/>
      <c r="S87" s="441"/>
      <c r="T87" s="488"/>
      <c r="U87" s="489"/>
      <c r="V87" s="490"/>
      <c r="W87" s="488"/>
      <c r="X87" s="489"/>
      <c r="Y87" s="490"/>
      <c r="Z87" s="488"/>
      <c r="AA87" s="489"/>
      <c r="AB87" s="490"/>
      <c r="AC87" s="488"/>
      <c r="AD87" s="489"/>
      <c r="AE87" s="501"/>
    </row>
    <row r="88" spans="1:31" ht="12.75" hidden="1" customHeight="1">
      <c r="A88" s="471"/>
      <c r="B88" s="525"/>
      <c r="C88" s="525"/>
      <c r="D88" s="526"/>
      <c r="E88" s="533" t="s">
        <v>1772</v>
      </c>
      <c r="F88" s="534"/>
      <c r="G88" s="548" t="s">
        <v>1885</v>
      </c>
      <c r="H88" s="549"/>
      <c r="I88" s="549"/>
      <c r="J88" s="550"/>
      <c r="K88" s="554">
        <f>那珂川・太宰府!E22</f>
        <v>0</v>
      </c>
      <c r="L88" s="555"/>
      <c r="M88" s="556"/>
      <c r="N88" s="450">
        <f>那珂川・太宰府!F22</f>
        <v>0</v>
      </c>
      <c r="O88" s="451"/>
      <c r="P88" s="452"/>
      <c r="Q88" s="491" t="e">
        <f t="shared" ref="Q88" si="18">N88/K88</f>
        <v>#DIV/0!</v>
      </c>
      <c r="R88" s="491"/>
      <c r="S88" s="491"/>
      <c r="T88" s="465"/>
      <c r="U88" s="466"/>
      <c r="V88" s="467"/>
      <c r="W88" s="465"/>
      <c r="X88" s="466"/>
      <c r="Y88" s="467"/>
      <c r="Z88" s="465"/>
      <c r="AA88" s="466"/>
      <c r="AB88" s="467"/>
      <c r="AC88" s="465"/>
      <c r="AD88" s="466"/>
      <c r="AE88" s="478"/>
    </row>
    <row r="89" spans="1:31" ht="12.75" hidden="1" customHeight="1">
      <c r="A89" s="471"/>
      <c r="B89" s="525"/>
      <c r="C89" s="525"/>
      <c r="D89" s="526"/>
      <c r="E89" s="533" t="s">
        <v>1789</v>
      </c>
      <c r="F89" s="534"/>
      <c r="G89" s="551" t="s">
        <v>1886</v>
      </c>
      <c r="H89" s="552"/>
      <c r="I89" s="552"/>
      <c r="J89" s="553"/>
      <c r="K89" s="554">
        <f>那珂川・太宰府!E29</f>
        <v>0</v>
      </c>
      <c r="L89" s="555"/>
      <c r="M89" s="556"/>
      <c r="N89" s="450">
        <f>那珂川・太宰府!F29</f>
        <v>0</v>
      </c>
      <c r="O89" s="451"/>
      <c r="P89" s="452"/>
      <c r="Q89" s="491" t="e">
        <f t="shared" ref="Q89" si="19">N89/K89</f>
        <v>#DIV/0!</v>
      </c>
      <c r="R89" s="491"/>
      <c r="S89" s="491"/>
      <c r="T89" s="557"/>
      <c r="U89" s="558"/>
      <c r="V89" s="559"/>
      <c r="W89" s="557"/>
      <c r="X89" s="558"/>
      <c r="Y89" s="559"/>
      <c r="Z89" s="557"/>
      <c r="AA89" s="558"/>
      <c r="AB89" s="559"/>
      <c r="AC89" s="557"/>
      <c r="AD89" s="558"/>
      <c r="AE89" s="560"/>
    </row>
    <row r="90" spans="1:31" ht="12.75" hidden="1" customHeight="1">
      <c r="A90" s="527"/>
      <c r="B90" s="528"/>
      <c r="C90" s="528"/>
      <c r="D90" s="529"/>
      <c r="E90" s="456" t="s">
        <v>66</v>
      </c>
      <c r="F90" s="456"/>
      <c r="G90" s="456"/>
      <c r="H90" s="456"/>
      <c r="I90" s="456"/>
      <c r="J90" s="456"/>
      <c r="K90" s="457">
        <f>SUBTOTAL(9,K87:M89)</f>
        <v>0</v>
      </c>
      <c r="L90" s="458"/>
      <c r="M90" s="459"/>
      <c r="N90" s="481">
        <f>SUBTOTAL(9,N87:P89)</f>
        <v>0</v>
      </c>
      <c r="O90" s="482"/>
      <c r="P90" s="483"/>
      <c r="Q90" s="484" t="e">
        <f>N90/K90</f>
        <v>#DIV/0!</v>
      </c>
      <c r="R90" s="484"/>
      <c r="S90" s="484"/>
      <c r="T90" s="485"/>
      <c r="U90" s="486"/>
      <c r="V90" s="487"/>
      <c r="W90" s="485"/>
      <c r="X90" s="486"/>
      <c r="Y90" s="487"/>
      <c r="Z90" s="485"/>
      <c r="AA90" s="486"/>
      <c r="AB90" s="487"/>
      <c r="AC90" s="485"/>
      <c r="AD90" s="486"/>
      <c r="AE90" s="505"/>
    </row>
    <row r="91" spans="1:31" ht="12.75" hidden="1" customHeight="1">
      <c r="A91" s="468" t="s">
        <v>2010</v>
      </c>
      <c r="B91" s="523"/>
      <c r="C91" s="523"/>
      <c r="D91" s="524"/>
      <c r="E91" s="442" t="s">
        <v>1773</v>
      </c>
      <c r="F91" s="443"/>
      <c r="G91" s="530" t="s">
        <v>1887</v>
      </c>
      <c r="H91" s="531"/>
      <c r="I91" s="531"/>
      <c r="J91" s="532"/>
      <c r="K91" s="447">
        <f>那珂川・太宰府!S9</f>
        <v>0</v>
      </c>
      <c r="L91" s="448"/>
      <c r="M91" s="449"/>
      <c r="N91" s="438">
        <f>那珂川・太宰府!T9</f>
        <v>0</v>
      </c>
      <c r="O91" s="439"/>
      <c r="P91" s="440"/>
      <c r="Q91" s="441" t="e">
        <f>N91/K91</f>
        <v>#DIV/0!</v>
      </c>
      <c r="R91" s="441"/>
      <c r="S91" s="441"/>
      <c r="T91" s="488"/>
      <c r="U91" s="489"/>
      <c r="V91" s="490"/>
      <c r="W91" s="488"/>
      <c r="X91" s="489"/>
      <c r="Y91" s="490"/>
      <c r="Z91" s="488"/>
      <c r="AA91" s="489"/>
      <c r="AB91" s="490"/>
      <c r="AC91" s="488"/>
      <c r="AD91" s="489"/>
      <c r="AE91" s="501"/>
    </row>
    <row r="92" spans="1:31" ht="12.75" hidden="1" customHeight="1">
      <c r="A92" s="471"/>
      <c r="B92" s="525"/>
      <c r="C92" s="525"/>
      <c r="D92" s="526"/>
      <c r="E92" s="533" t="s">
        <v>1774</v>
      </c>
      <c r="F92" s="534"/>
      <c r="G92" s="548" t="s">
        <v>1888</v>
      </c>
      <c r="H92" s="549"/>
      <c r="I92" s="549"/>
      <c r="J92" s="550"/>
      <c r="K92" s="554">
        <f>那珂川・太宰府!S16</f>
        <v>0</v>
      </c>
      <c r="L92" s="555"/>
      <c r="M92" s="556"/>
      <c r="N92" s="450">
        <f>那珂川・太宰府!T16</f>
        <v>0</v>
      </c>
      <c r="O92" s="451"/>
      <c r="P92" s="452"/>
      <c r="Q92" s="491" t="e">
        <f t="shared" ref="Q92" si="20">N92/K92</f>
        <v>#DIV/0!</v>
      </c>
      <c r="R92" s="491"/>
      <c r="S92" s="491"/>
      <c r="T92" s="465"/>
      <c r="U92" s="466"/>
      <c r="V92" s="467"/>
      <c r="W92" s="465"/>
      <c r="X92" s="466"/>
      <c r="Y92" s="467"/>
      <c r="Z92" s="465"/>
      <c r="AA92" s="466"/>
      <c r="AB92" s="467"/>
      <c r="AC92" s="465"/>
      <c r="AD92" s="466"/>
      <c r="AE92" s="478"/>
    </row>
    <row r="93" spans="1:31" ht="12.75" hidden="1" customHeight="1">
      <c r="A93" s="471"/>
      <c r="B93" s="525"/>
      <c r="C93" s="525"/>
      <c r="D93" s="526"/>
      <c r="E93" s="533" t="s">
        <v>1774</v>
      </c>
      <c r="F93" s="534"/>
      <c r="G93" s="548" t="s">
        <v>1889</v>
      </c>
      <c r="H93" s="549"/>
      <c r="I93" s="549"/>
      <c r="J93" s="550"/>
      <c r="K93" s="554">
        <f>那珂川・太宰府!S20</f>
        <v>0</v>
      </c>
      <c r="L93" s="555"/>
      <c r="M93" s="556"/>
      <c r="N93" s="450">
        <f>那珂川・太宰府!T20</f>
        <v>0</v>
      </c>
      <c r="O93" s="451"/>
      <c r="P93" s="452"/>
      <c r="Q93" s="491" t="e">
        <f t="shared" ref="Q93" si="21">N93/K93</f>
        <v>#DIV/0!</v>
      </c>
      <c r="R93" s="491"/>
      <c r="S93" s="491"/>
      <c r="T93" s="465"/>
      <c r="U93" s="466"/>
      <c r="V93" s="467"/>
      <c r="W93" s="465"/>
      <c r="X93" s="466"/>
      <c r="Y93" s="467"/>
      <c r="Z93" s="465"/>
      <c r="AA93" s="466"/>
      <c r="AB93" s="467"/>
      <c r="AC93" s="465"/>
      <c r="AD93" s="466"/>
      <c r="AE93" s="478"/>
    </row>
    <row r="94" spans="1:31" ht="12.75" hidden="1" customHeight="1">
      <c r="A94" s="527"/>
      <c r="B94" s="528"/>
      <c r="C94" s="528"/>
      <c r="D94" s="529"/>
      <c r="E94" s="456" t="s">
        <v>66</v>
      </c>
      <c r="F94" s="456"/>
      <c r="G94" s="456"/>
      <c r="H94" s="456"/>
      <c r="I94" s="456"/>
      <c r="J94" s="456"/>
      <c r="K94" s="457">
        <f>SUBTOTAL(9,K91:M93)</f>
        <v>0</v>
      </c>
      <c r="L94" s="458"/>
      <c r="M94" s="459"/>
      <c r="N94" s="481">
        <f>SUBTOTAL(9,N91:P93)</f>
        <v>0</v>
      </c>
      <c r="O94" s="482"/>
      <c r="P94" s="483"/>
      <c r="Q94" s="484" t="e">
        <f>N94/K94</f>
        <v>#DIV/0!</v>
      </c>
      <c r="R94" s="484"/>
      <c r="S94" s="484"/>
      <c r="T94" s="485"/>
      <c r="U94" s="486"/>
      <c r="V94" s="487"/>
      <c r="W94" s="485"/>
      <c r="X94" s="486"/>
      <c r="Y94" s="487"/>
      <c r="Z94" s="485"/>
      <c r="AA94" s="486"/>
      <c r="AB94" s="487"/>
      <c r="AC94" s="485"/>
      <c r="AD94" s="486"/>
      <c r="AE94" s="505"/>
    </row>
    <row r="95" spans="1:31" ht="12.75" customHeight="1"/>
    <row r="96" spans="1:31" ht="12.75" customHeight="1"/>
    <row r="97" spans="1:39" ht="12.75" customHeight="1">
      <c r="A97" s="506" t="s">
        <v>0</v>
      </c>
      <c r="B97" s="507"/>
      <c r="C97" s="507"/>
      <c r="D97" s="507"/>
      <c r="E97" s="507"/>
      <c r="F97" s="507"/>
      <c r="G97" s="507"/>
      <c r="H97" s="507"/>
      <c r="I97" s="507"/>
      <c r="J97" s="508"/>
      <c r="K97" s="535">
        <f>SUM(K15,K21,K27,K30,K50,K56,K69,K79,K86,K90,K94)</f>
        <v>168230</v>
      </c>
      <c r="L97" s="535"/>
      <c r="M97" s="536"/>
      <c r="N97" s="535">
        <f>SUM(,N15,N21,N27,N30,N50,N56,N69,N79,N86,N90,N94)</f>
        <v>0</v>
      </c>
      <c r="O97" s="535"/>
      <c r="P97" s="536"/>
      <c r="Q97" s="484">
        <f>N97/K97</f>
        <v>0</v>
      </c>
      <c r="R97" s="484"/>
      <c r="S97" s="484"/>
      <c r="T97" s="641"/>
      <c r="U97" s="642"/>
      <c r="V97" s="644"/>
      <c r="W97" s="641"/>
      <c r="X97" s="642"/>
      <c r="Y97" s="644"/>
      <c r="Z97" s="641"/>
      <c r="AA97" s="642"/>
      <c r="AB97" s="644"/>
      <c r="AC97" s="641"/>
      <c r="AD97" s="642"/>
      <c r="AE97" s="643"/>
    </row>
    <row r="98" spans="1:39" ht="12.75" customHeight="1"/>
    <row r="99" spans="1:39" ht="12.75" customHeight="1"/>
    <row r="100" spans="1:39" ht="12.75" customHeight="1">
      <c r="A100" s="537" t="s">
        <v>1</v>
      </c>
      <c r="B100" s="538"/>
      <c r="C100" s="538"/>
      <c r="D100" s="538"/>
      <c r="E100" s="538"/>
      <c r="F100" s="543" t="s">
        <v>1348</v>
      </c>
      <c r="G100" s="543"/>
      <c r="H100" s="543"/>
      <c r="I100" s="543"/>
      <c r="J100" s="543"/>
      <c r="K100" s="543"/>
      <c r="L100" s="514" t="s">
        <v>2</v>
      </c>
      <c r="M100" s="515"/>
      <c r="N100" s="612" t="s">
        <v>63</v>
      </c>
      <c r="O100" s="613"/>
      <c r="P100" s="617"/>
      <c r="Q100" s="612" t="s">
        <v>3</v>
      </c>
      <c r="R100" s="613"/>
      <c r="S100" s="613"/>
      <c r="T100" s="613"/>
      <c r="U100" s="617"/>
      <c r="V100" s="612" t="s">
        <v>1640</v>
      </c>
      <c r="W100" s="613"/>
      <c r="X100" s="613"/>
      <c r="Y100" s="613"/>
      <c r="Z100" s="613"/>
      <c r="AA100" s="618" t="s">
        <v>1350</v>
      </c>
      <c r="AB100" s="613"/>
      <c r="AC100" s="613"/>
      <c r="AD100" s="613"/>
      <c r="AE100" s="619"/>
    </row>
    <row r="101" spans="1:39" ht="12.75" customHeight="1">
      <c r="A101" s="539"/>
      <c r="B101" s="540"/>
      <c r="C101" s="540"/>
      <c r="D101" s="540"/>
      <c r="E101" s="540"/>
      <c r="F101" s="544" t="s">
        <v>1349</v>
      </c>
      <c r="G101" s="544"/>
      <c r="H101" s="544"/>
      <c r="I101" s="544"/>
      <c r="J101" s="544"/>
      <c r="K101" s="544"/>
      <c r="L101" s="516"/>
      <c r="M101" s="517"/>
      <c r="N101" s="614">
        <f>SUM(N15,N21,N27,N30)</f>
        <v>0</v>
      </c>
      <c r="O101" s="615"/>
      <c r="P101" s="616"/>
      <c r="Q101" s="611">
        <f>ROUNDDOWN(L101*N101,0)</f>
        <v>0</v>
      </c>
      <c r="R101" s="610"/>
      <c r="S101" s="610"/>
      <c r="T101" s="610"/>
      <c r="U101" s="53" t="s">
        <v>4</v>
      </c>
      <c r="V101" s="611">
        <f>ROUNDDOWN(Q101* 0.1,0)</f>
        <v>0</v>
      </c>
      <c r="W101" s="610"/>
      <c r="X101" s="610"/>
      <c r="Y101" s="610"/>
      <c r="Z101" s="54" t="s">
        <v>4</v>
      </c>
      <c r="AA101" s="609">
        <f>Q101+V101</f>
        <v>0</v>
      </c>
      <c r="AB101" s="610"/>
      <c r="AC101" s="610"/>
      <c r="AD101" s="610"/>
      <c r="AE101" s="55" t="s">
        <v>4</v>
      </c>
    </row>
    <row r="102" spans="1:39" ht="12.75" customHeight="1">
      <c r="A102" s="539"/>
      <c r="B102" s="540"/>
      <c r="C102" s="540"/>
      <c r="D102" s="540"/>
      <c r="E102" s="540"/>
      <c r="F102" s="545" t="s">
        <v>2016</v>
      </c>
      <c r="G102" s="545"/>
      <c r="H102" s="545"/>
      <c r="I102" s="545"/>
      <c r="J102" s="545"/>
      <c r="K102" s="545"/>
      <c r="L102" s="635"/>
      <c r="M102" s="636"/>
      <c r="N102" s="509">
        <f>SUM(N56,N50)</f>
        <v>0</v>
      </c>
      <c r="O102" s="510"/>
      <c r="P102" s="511"/>
      <c r="Q102" s="512">
        <f>ROUNDDOWN(L102*N102,0)</f>
        <v>0</v>
      </c>
      <c r="R102" s="513"/>
      <c r="S102" s="513"/>
      <c r="T102" s="513"/>
      <c r="U102" s="56" t="s">
        <v>4</v>
      </c>
      <c r="V102" s="512">
        <f>ROUNDDOWN(Q102* 0.1,0)</f>
        <v>0</v>
      </c>
      <c r="W102" s="513"/>
      <c r="X102" s="513"/>
      <c r="Y102" s="513"/>
      <c r="Z102" s="50" t="s">
        <v>4</v>
      </c>
      <c r="AA102" s="621">
        <f>Q102+V102</f>
        <v>0</v>
      </c>
      <c r="AB102" s="513"/>
      <c r="AC102" s="513"/>
      <c r="AD102" s="513"/>
      <c r="AE102" s="57" t="s">
        <v>4</v>
      </c>
    </row>
    <row r="103" spans="1:39" ht="12.75" hidden="1" customHeight="1">
      <c r="A103" s="539"/>
      <c r="B103" s="540"/>
      <c r="C103" s="540"/>
      <c r="D103" s="540"/>
      <c r="E103" s="540"/>
      <c r="F103" s="546" t="s">
        <v>1593</v>
      </c>
      <c r="G103" s="546"/>
      <c r="H103" s="546"/>
      <c r="I103" s="546"/>
      <c r="J103" s="546"/>
      <c r="K103" s="546"/>
      <c r="L103" s="624"/>
      <c r="M103" s="625"/>
      <c r="N103" s="626">
        <f>SUM(N79,N86,N69,N94,N90)</f>
        <v>0</v>
      </c>
      <c r="O103" s="627"/>
      <c r="P103" s="628"/>
      <c r="Q103" s="629">
        <f>ROUNDDOWN(L103*N103,0)</f>
        <v>0</v>
      </c>
      <c r="R103" s="630"/>
      <c r="S103" s="630"/>
      <c r="T103" s="630"/>
      <c r="U103" s="58" t="s">
        <v>4</v>
      </c>
      <c r="V103" s="629">
        <f>ROUNDDOWN(Q103* 0.1,0)</f>
        <v>0</v>
      </c>
      <c r="W103" s="630"/>
      <c r="X103" s="630"/>
      <c r="Y103" s="630"/>
      <c r="Z103" s="59" t="s">
        <v>4</v>
      </c>
      <c r="AA103" s="631">
        <f>Q103+V103</f>
        <v>0</v>
      </c>
      <c r="AB103" s="630"/>
      <c r="AC103" s="630"/>
      <c r="AD103" s="630"/>
      <c r="AE103" s="60" t="s">
        <v>4</v>
      </c>
    </row>
    <row r="104" spans="1:39" ht="12.75" customHeight="1">
      <c r="A104" s="541"/>
      <c r="B104" s="542"/>
      <c r="C104" s="542"/>
      <c r="D104" s="542"/>
      <c r="E104" s="542"/>
      <c r="F104" s="547" t="s">
        <v>66</v>
      </c>
      <c r="G104" s="547"/>
      <c r="H104" s="547"/>
      <c r="I104" s="547"/>
      <c r="J104" s="547"/>
      <c r="K104" s="547"/>
      <c r="L104" s="622"/>
      <c r="M104" s="623"/>
      <c r="N104" s="518">
        <f>SUM(N101:P103)</f>
        <v>0</v>
      </c>
      <c r="O104" s="519"/>
      <c r="P104" s="520"/>
      <c r="Q104" s="521">
        <f>SUM(Q101:T102)</f>
        <v>0</v>
      </c>
      <c r="R104" s="522"/>
      <c r="S104" s="522"/>
      <c r="T104" s="522"/>
      <c r="U104" s="61" t="s">
        <v>4</v>
      </c>
      <c r="V104" s="521">
        <f>SUM(V101:Y102)</f>
        <v>0</v>
      </c>
      <c r="W104" s="522"/>
      <c r="X104" s="522"/>
      <c r="Y104" s="522"/>
      <c r="Z104" s="62" t="s">
        <v>4</v>
      </c>
      <c r="AA104" s="620">
        <f>SUM(AA101:AD102)</f>
        <v>0</v>
      </c>
      <c r="AB104" s="522"/>
      <c r="AC104" s="522"/>
      <c r="AD104" s="522"/>
      <c r="AE104" s="63" t="s">
        <v>4</v>
      </c>
    </row>
    <row r="105" spans="1:39" ht="12.75" customHeight="1"/>
    <row r="106" spans="1:39" ht="12.75" customHeight="1">
      <c r="A106" s="47" t="s">
        <v>2022</v>
      </c>
      <c r="E106" s="47"/>
      <c r="F106" s="47"/>
    </row>
    <row r="107" spans="1:39" ht="12.75" customHeight="1">
      <c r="A107" s="47" t="s">
        <v>2018</v>
      </c>
      <c r="B107" s="64"/>
      <c r="C107" s="64"/>
      <c r="D107" s="64"/>
      <c r="F107" s="64"/>
      <c r="G107" s="64"/>
      <c r="H107" s="101" t="s">
        <v>2020</v>
      </c>
      <c r="I107" s="64"/>
      <c r="J107" s="64"/>
      <c r="K107" s="64"/>
      <c r="L107" s="64"/>
      <c r="M107" s="64"/>
      <c r="N107" s="64"/>
      <c r="O107" s="64"/>
      <c r="P107" s="64"/>
      <c r="Q107" s="64"/>
      <c r="R107" s="64"/>
      <c r="S107" s="64"/>
      <c r="T107" s="64"/>
      <c r="U107" s="64"/>
      <c r="V107" s="64"/>
      <c r="W107" s="64"/>
      <c r="X107" s="64"/>
      <c r="Y107" s="64"/>
      <c r="Z107" s="64"/>
      <c r="AA107" s="64"/>
      <c r="AB107" s="64"/>
      <c r="AC107" s="64"/>
      <c r="AD107" s="64"/>
      <c r="AE107" s="64"/>
    </row>
    <row r="108" spans="1:39" ht="12.75" customHeight="1">
      <c r="A108" s="47" t="s">
        <v>2019</v>
      </c>
      <c r="E108" s="47"/>
      <c r="F108" s="47"/>
      <c r="H108" s="101" t="s">
        <v>2021</v>
      </c>
    </row>
    <row r="109" spans="1:39" ht="12.75" customHeight="1">
      <c r="A109" s="64"/>
      <c r="B109" s="64"/>
      <c r="C109" s="64"/>
      <c r="D109" s="64"/>
      <c r="E109" s="64"/>
      <c r="F109" s="64"/>
      <c r="G109" s="64"/>
      <c r="H109" s="64"/>
      <c r="I109" s="64"/>
      <c r="J109" s="64"/>
      <c r="K109" s="64"/>
      <c r="L109" s="64"/>
      <c r="M109" s="64"/>
      <c r="N109" s="64"/>
      <c r="O109" s="64"/>
      <c r="P109" s="64"/>
      <c r="Q109" s="64"/>
      <c r="R109" s="64"/>
      <c r="S109" s="64"/>
      <c r="T109" s="64"/>
      <c r="U109" s="64"/>
      <c r="V109" s="64"/>
      <c r="W109" s="64"/>
      <c r="X109" s="64"/>
      <c r="Y109" s="64"/>
      <c r="Z109" s="64"/>
      <c r="AA109" s="64"/>
      <c r="AB109" s="64"/>
      <c r="AC109" s="64"/>
      <c r="AD109" s="64"/>
      <c r="AE109" s="64"/>
      <c r="AL109" s="51"/>
      <c r="AM109" s="51"/>
    </row>
    <row r="110" spans="1:39" ht="12.75" customHeight="1">
      <c r="A110" s="608" t="s">
        <v>5</v>
      </c>
      <c r="B110" s="608"/>
      <c r="C110" s="608"/>
      <c r="D110" s="608"/>
      <c r="E110" s="608"/>
      <c r="F110" s="608"/>
      <c r="G110" s="608"/>
      <c r="H110" s="608"/>
      <c r="I110" s="608"/>
      <c r="J110" s="608"/>
      <c r="K110" s="608"/>
      <c r="L110" s="608"/>
      <c r="M110" s="608"/>
      <c r="N110" s="608"/>
      <c r="O110" s="608"/>
      <c r="P110" s="608"/>
      <c r="Q110" s="608"/>
      <c r="R110" s="608"/>
      <c r="S110" s="608"/>
      <c r="T110" s="608"/>
      <c r="U110" s="608"/>
      <c r="V110" s="608"/>
      <c r="W110" s="608"/>
      <c r="X110" s="608"/>
      <c r="Y110" s="608"/>
      <c r="Z110" s="608"/>
      <c r="AA110" s="608"/>
      <c r="AB110" s="608"/>
      <c r="AC110" s="608"/>
      <c r="AD110" s="608"/>
      <c r="AE110" s="608"/>
    </row>
    <row r="111" spans="1:39" ht="12.75" customHeight="1">
      <c r="A111" s="64"/>
      <c r="B111" s="64"/>
      <c r="C111" s="64"/>
      <c r="D111" s="64"/>
      <c r="E111" s="64"/>
      <c r="F111" s="64"/>
      <c r="G111" s="64"/>
      <c r="H111" s="64"/>
      <c r="I111" s="64"/>
      <c r="J111" s="64"/>
      <c r="K111" s="64"/>
      <c r="L111" s="64"/>
      <c r="M111" s="64"/>
      <c r="N111" s="64"/>
      <c r="O111" s="64"/>
      <c r="P111" s="64"/>
      <c r="Q111" s="64"/>
      <c r="R111" s="64"/>
      <c r="S111" s="64"/>
      <c r="T111" s="64"/>
      <c r="U111" s="64"/>
      <c r="V111" s="64"/>
      <c r="W111" s="64"/>
      <c r="X111" s="64"/>
      <c r="Y111" s="64"/>
      <c r="Z111" s="64"/>
      <c r="AA111" s="64"/>
      <c r="AB111" s="64"/>
      <c r="AC111" s="64"/>
      <c r="AD111" s="64"/>
      <c r="AE111" s="64"/>
    </row>
    <row r="112" spans="1:39" ht="12.75" customHeight="1">
      <c r="A112" s="64"/>
      <c r="B112" s="64"/>
      <c r="C112" s="64"/>
      <c r="D112" s="64"/>
      <c r="E112" s="64"/>
      <c r="F112" s="64"/>
      <c r="G112" s="64"/>
      <c r="H112" s="64"/>
      <c r="I112" s="64"/>
      <c r="J112" s="64"/>
      <c r="K112" s="64"/>
      <c r="L112" s="64"/>
      <c r="M112" s="64"/>
      <c r="N112" s="64"/>
      <c r="O112" s="64"/>
      <c r="P112" s="64"/>
      <c r="Q112" s="64"/>
      <c r="R112" s="64"/>
      <c r="S112" s="64"/>
      <c r="T112" s="64"/>
      <c r="U112" s="64"/>
      <c r="V112" s="64"/>
      <c r="W112" s="64"/>
      <c r="X112" s="64"/>
      <c r="Y112" s="64"/>
      <c r="Z112" s="64"/>
      <c r="AA112" s="64"/>
      <c r="AB112" s="64"/>
      <c r="AC112" s="64"/>
      <c r="AD112" s="64"/>
      <c r="AE112" s="64"/>
    </row>
    <row r="113" spans="1:31" ht="12.75" customHeight="1">
      <c r="A113" s="64"/>
      <c r="B113" s="64"/>
      <c r="C113" s="64"/>
      <c r="D113" s="64"/>
      <c r="E113" s="64"/>
      <c r="F113" s="64"/>
      <c r="G113" s="64"/>
      <c r="H113" s="64"/>
      <c r="I113" s="64"/>
      <c r="J113" s="64"/>
      <c r="K113" s="64"/>
      <c r="L113" s="64"/>
      <c r="M113" s="64"/>
      <c r="N113" s="64"/>
      <c r="O113" s="64"/>
      <c r="P113" s="64"/>
      <c r="Q113" s="64"/>
      <c r="R113" s="64"/>
      <c r="S113" s="64"/>
      <c r="T113" s="64"/>
      <c r="U113" s="64"/>
      <c r="V113" s="64"/>
      <c r="W113" s="64"/>
      <c r="X113" s="64"/>
      <c r="Y113" s="64"/>
      <c r="Z113" s="64"/>
      <c r="AA113" s="64"/>
      <c r="AB113" s="64"/>
      <c r="AC113" s="64"/>
      <c r="AD113" s="64"/>
      <c r="AE113" s="64"/>
    </row>
    <row r="114" spans="1:31" ht="12.75" customHeight="1">
      <c r="A114" s="64"/>
      <c r="B114" s="64"/>
      <c r="C114" s="64"/>
      <c r="D114" s="64"/>
      <c r="E114" s="64"/>
      <c r="F114" s="64"/>
      <c r="G114" s="64"/>
      <c r="H114" s="64"/>
      <c r="I114" s="64"/>
      <c r="J114" s="64"/>
      <c r="K114" s="64"/>
      <c r="L114" s="64"/>
      <c r="M114" s="64"/>
      <c r="N114" s="64"/>
      <c r="O114" s="64"/>
      <c r="P114" s="64"/>
      <c r="Q114" s="64"/>
      <c r="R114" s="64"/>
      <c r="S114" s="64"/>
      <c r="T114" s="64"/>
      <c r="U114" s="64"/>
      <c r="V114" s="64"/>
      <c r="W114" s="64"/>
      <c r="X114" s="64"/>
      <c r="Y114" s="64"/>
      <c r="Z114" s="64"/>
      <c r="AA114" s="64"/>
      <c r="AB114" s="64"/>
      <c r="AC114" s="64"/>
      <c r="AD114" s="64"/>
      <c r="AE114" s="64"/>
    </row>
    <row r="115" spans="1:31" ht="12.75" customHeight="1">
      <c r="A115" s="64"/>
      <c r="B115" s="64"/>
      <c r="C115" s="64"/>
      <c r="D115" s="64"/>
      <c r="E115" s="64"/>
      <c r="F115" s="64"/>
      <c r="G115" s="64"/>
      <c r="H115" s="64"/>
      <c r="I115" s="64"/>
      <c r="J115" s="64"/>
      <c r="K115" s="64"/>
      <c r="L115" s="64"/>
      <c r="M115" s="64"/>
      <c r="N115" s="64"/>
      <c r="O115" s="64"/>
      <c r="P115" s="64"/>
      <c r="Q115" s="64"/>
      <c r="R115" s="64"/>
      <c r="S115" s="64"/>
      <c r="T115" s="64"/>
      <c r="U115" s="64"/>
      <c r="V115" s="64"/>
      <c r="W115" s="64"/>
      <c r="X115" s="64"/>
      <c r="Y115" s="64"/>
      <c r="Z115" s="64"/>
      <c r="AA115" s="64"/>
      <c r="AB115" s="64"/>
      <c r="AC115" s="64"/>
      <c r="AD115" s="64"/>
      <c r="AE115" s="64"/>
    </row>
    <row r="116" spans="1:31" ht="12.75" customHeight="1">
      <c r="A116" s="64"/>
      <c r="B116" s="64"/>
      <c r="C116" s="64"/>
      <c r="D116" s="64"/>
      <c r="E116" s="64"/>
      <c r="F116" s="64"/>
      <c r="G116" s="64"/>
      <c r="H116" s="64"/>
      <c r="I116" s="64"/>
      <c r="J116" s="64"/>
      <c r="K116" s="64"/>
      <c r="L116" s="64"/>
      <c r="M116" s="64"/>
      <c r="N116" s="64"/>
      <c r="O116" s="64"/>
      <c r="P116" s="64"/>
      <c r="Q116" s="64"/>
      <c r="R116" s="64"/>
      <c r="S116" s="64"/>
      <c r="T116" s="64"/>
      <c r="U116" s="64"/>
      <c r="V116" s="64"/>
      <c r="W116" s="64"/>
      <c r="X116" s="64"/>
      <c r="Y116" s="64"/>
      <c r="Z116" s="64"/>
      <c r="AA116" s="64"/>
      <c r="AB116" s="64"/>
      <c r="AC116" s="64"/>
      <c r="AD116" s="64"/>
      <c r="AE116" s="64"/>
    </row>
    <row r="117" spans="1:31" ht="12.75" customHeight="1">
      <c r="A117" s="65"/>
      <c r="B117" s="65"/>
      <c r="C117" s="65"/>
      <c r="D117" s="65"/>
      <c r="E117" s="65"/>
      <c r="F117" s="65"/>
      <c r="G117" s="65"/>
      <c r="H117" s="65"/>
      <c r="I117" s="65"/>
      <c r="J117" s="65"/>
      <c r="K117" s="65"/>
      <c r="L117" s="65"/>
      <c r="M117" s="65"/>
      <c r="N117" s="65"/>
      <c r="O117" s="65"/>
      <c r="P117" s="65"/>
      <c r="Q117" s="65"/>
      <c r="R117" s="65"/>
      <c r="S117" s="65"/>
      <c r="T117" s="65"/>
      <c r="U117" s="65"/>
      <c r="V117" s="65"/>
      <c r="W117" s="65"/>
      <c r="X117" s="65"/>
      <c r="Y117" s="65"/>
      <c r="Z117" s="65"/>
      <c r="AA117" s="65"/>
      <c r="AB117" s="65"/>
      <c r="AC117" s="65"/>
      <c r="AD117" s="65"/>
      <c r="AE117" s="65"/>
    </row>
    <row r="118" spans="1:31" ht="12.75" customHeight="1">
      <c r="A118" s="65"/>
      <c r="B118" s="65"/>
      <c r="C118" s="65"/>
      <c r="D118" s="65"/>
      <c r="E118" s="65"/>
      <c r="F118" s="65"/>
      <c r="G118" s="65"/>
      <c r="H118" s="65"/>
      <c r="I118" s="65"/>
      <c r="J118" s="65"/>
      <c r="K118" s="65"/>
      <c r="L118" s="65"/>
      <c r="M118" s="65"/>
      <c r="N118" s="65"/>
      <c r="O118" s="65"/>
      <c r="P118" s="65"/>
      <c r="Q118" s="65"/>
      <c r="R118" s="65"/>
      <c r="S118" s="65"/>
      <c r="T118" s="65"/>
      <c r="U118" s="65"/>
      <c r="V118" s="65"/>
      <c r="W118" s="65"/>
      <c r="X118" s="65"/>
      <c r="Y118" s="65"/>
      <c r="Z118" s="65"/>
      <c r="AA118" s="65"/>
      <c r="AB118" s="65"/>
      <c r="AC118" s="65"/>
      <c r="AD118" s="65"/>
      <c r="AE118" s="65"/>
    </row>
    <row r="119" spans="1:31" ht="12.75" customHeight="1">
      <c r="A119" s="65"/>
      <c r="B119" s="65"/>
      <c r="C119" s="65"/>
      <c r="D119" s="65"/>
      <c r="E119" s="65"/>
      <c r="F119" s="65"/>
      <c r="G119" s="65"/>
      <c r="H119" s="65"/>
      <c r="I119" s="65"/>
      <c r="J119" s="65"/>
      <c r="K119" s="65"/>
      <c r="L119" s="65"/>
      <c r="M119" s="65"/>
      <c r="N119" s="65"/>
      <c r="O119" s="65"/>
      <c r="P119" s="65"/>
      <c r="Q119" s="65"/>
      <c r="R119" s="65"/>
      <c r="S119" s="65"/>
      <c r="T119" s="65"/>
      <c r="U119" s="65"/>
      <c r="V119" s="65"/>
      <c r="W119" s="65"/>
      <c r="X119" s="65"/>
      <c r="Y119" s="65"/>
      <c r="Z119" s="65"/>
      <c r="AA119" s="65"/>
      <c r="AB119" s="65"/>
      <c r="AC119" s="65"/>
      <c r="AD119" s="65"/>
      <c r="AE119" s="65"/>
    </row>
    <row r="120" spans="1:31" ht="12.75" customHeight="1">
      <c r="A120" s="65"/>
      <c r="B120" s="65"/>
      <c r="C120" s="65"/>
      <c r="D120" s="65"/>
      <c r="E120" s="65"/>
      <c r="F120" s="65"/>
      <c r="G120" s="65"/>
      <c r="H120" s="65"/>
      <c r="I120" s="65"/>
      <c r="J120" s="65"/>
      <c r="K120" s="65"/>
      <c r="L120" s="65"/>
      <c r="M120" s="65"/>
      <c r="N120" s="65"/>
      <c r="O120" s="65"/>
      <c r="P120" s="65"/>
      <c r="Q120" s="65"/>
      <c r="R120" s="65"/>
      <c r="S120" s="65"/>
      <c r="T120" s="65"/>
      <c r="U120" s="65"/>
      <c r="V120" s="65"/>
      <c r="W120" s="65"/>
      <c r="X120" s="65"/>
      <c r="Y120" s="65"/>
      <c r="Z120" s="65"/>
      <c r="AA120" s="65"/>
      <c r="AB120" s="65"/>
      <c r="AC120" s="65"/>
      <c r="AD120" s="65"/>
      <c r="AE120" s="65"/>
    </row>
    <row r="121" spans="1:31" ht="12.75" customHeight="1"/>
    <row r="122" spans="1:31" ht="12.75" customHeight="1"/>
    <row r="123" spans="1:31" ht="12.75" customHeight="1"/>
    <row r="124" spans="1:31" ht="12.75" customHeight="1"/>
    <row r="125" spans="1:31" ht="12.75" customHeight="1"/>
    <row r="126" spans="1:31" ht="12.75" customHeight="1"/>
    <row r="127" spans="1:31" ht="12.75" customHeight="1"/>
    <row r="128" spans="1:31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70" spans="1:31" ht="14.25">
      <c r="A370" s="66"/>
      <c r="B370" s="66"/>
      <c r="C370" s="66"/>
      <c r="D370" s="66"/>
      <c r="E370" s="67"/>
      <c r="F370" s="67"/>
      <c r="G370" s="66"/>
      <c r="H370" s="66"/>
      <c r="I370" s="66"/>
      <c r="J370" s="66"/>
      <c r="K370" s="66"/>
      <c r="L370" s="66"/>
      <c r="M370" s="66"/>
      <c r="N370" s="66"/>
      <c r="O370" s="66"/>
      <c r="P370" s="66"/>
      <c r="Q370" s="66"/>
      <c r="R370" s="66"/>
      <c r="S370" s="66"/>
      <c r="T370" s="66"/>
      <c r="U370" s="66"/>
      <c r="V370" s="66"/>
      <c r="W370" s="66"/>
      <c r="X370" s="66"/>
      <c r="Y370" s="66"/>
      <c r="Z370" s="66"/>
      <c r="AA370" s="66"/>
      <c r="AB370" s="66"/>
      <c r="AC370" s="66"/>
      <c r="AD370" s="66"/>
      <c r="AE370" s="66"/>
    </row>
    <row r="371" spans="1:31" ht="14.25">
      <c r="A371" s="66"/>
      <c r="B371" s="66"/>
      <c r="C371" s="66"/>
      <c r="D371" s="66"/>
      <c r="E371" s="67"/>
      <c r="F371" s="67"/>
      <c r="G371" s="66"/>
      <c r="H371" s="66"/>
      <c r="I371" s="66"/>
      <c r="J371" s="66"/>
      <c r="K371" s="66"/>
      <c r="L371" s="66"/>
      <c r="M371" s="66"/>
      <c r="N371" s="66"/>
      <c r="O371" s="66"/>
      <c r="P371" s="66"/>
      <c r="Q371" s="66"/>
      <c r="R371" s="66"/>
      <c r="S371" s="66"/>
      <c r="T371" s="66"/>
      <c r="U371" s="66"/>
      <c r="V371" s="66"/>
      <c r="W371" s="66"/>
      <c r="X371" s="66"/>
      <c r="Y371" s="66"/>
      <c r="Z371" s="66"/>
      <c r="AA371" s="66"/>
      <c r="AB371" s="66"/>
      <c r="AC371" s="66"/>
      <c r="AD371" s="66"/>
      <c r="AE371" s="66"/>
    </row>
    <row r="372" spans="1:31" ht="14.25">
      <c r="A372" s="66"/>
      <c r="B372" s="66"/>
      <c r="C372" s="66"/>
      <c r="D372" s="66"/>
      <c r="E372" s="67"/>
      <c r="F372" s="67"/>
      <c r="G372" s="66"/>
      <c r="H372" s="66"/>
      <c r="I372" s="66"/>
      <c r="J372" s="66"/>
      <c r="K372" s="66"/>
      <c r="L372" s="66"/>
      <c r="M372" s="66"/>
      <c r="N372" s="66"/>
      <c r="O372" s="66"/>
      <c r="P372" s="66"/>
      <c r="Q372" s="66"/>
      <c r="R372" s="66"/>
      <c r="S372" s="66"/>
      <c r="T372" s="66"/>
      <c r="U372" s="66"/>
      <c r="V372" s="66"/>
      <c r="W372" s="66"/>
      <c r="X372" s="66"/>
      <c r="Y372" s="66"/>
      <c r="Z372" s="66"/>
      <c r="AA372" s="66"/>
      <c r="AB372" s="66"/>
      <c r="AC372" s="66"/>
      <c r="AD372" s="66"/>
      <c r="AE372" s="66"/>
    </row>
    <row r="373" spans="1:31" ht="14.25">
      <c r="A373" s="66"/>
      <c r="B373" s="66"/>
      <c r="C373" s="66"/>
      <c r="D373" s="66"/>
      <c r="E373" s="67"/>
      <c r="F373" s="67"/>
      <c r="G373" s="66"/>
      <c r="H373" s="66"/>
      <c r="I373" s="66"/>
      <c r="J373" s="66"/>
      <c r="K373" s="66"/>
      <c r="L373" s="66"/>
      <c r="M373" s="66"/>
      <c r="N373" s="66"/>
      <c r="O373" s="66"/>
      <c r="P373" s="66"/>
      <c r="Q373" s="66"/>
      <c r="R373" s="66"/>
      <c r="S373" s="66"/>
      <c r="T373" s="66"/>
      <c r="U373" s="66"/>
      <c r="V373" s="66"/>
      <c r="W373" s="66"/>
      <c r="X373" s="66"/>
      <c r="Y373" s="66"/>
      <c r="Z373" s="66"/>
      <c r="AA373" s="66"/>
      <c r="AB373" s="66"/>
      <c r="AC373" s="66"/>
      <c r="AD373" s="66"/>
      <c r="AE373" s="66"/>
    </row>
    <row r="374" spans="1:31" ht="14.25">
      <c r="A374" s="66"/>
      <c r="B374" s="66"/>
      <c r="C374" s="66"/>
      <c r="D374" s="66"/>
      <c r="E374" s="67"/>
      <c r="F374" s="67"/>
      <c r="G374" s="66"/>
      <c r="H374" s="66"/>
      <c r="I374" s="66"/>
      <c r="J374" s="66"/>
      <c r="K374" s="66"/>
      <c r="L374" s="66"/>
      <c r="M374" s="66"/>
      <c r="N374" s="66"/>
      <c r="O374" s="66"/>
      <c r="P374" s="66"/>
      <c r="Q374" s="66"/>
      <c r="R374" s="66"/>
      <c r="S374" s="66"/>
      <c r="T374" s="66"/>
      <c r="U374" s="66"/>
      <c r="V374" s="66"/>
      <c r="W374" s="66"/>
      <c r="X374" s="66"/>
      <c r="Y374" s="66"/>
      <c r="Z374" s="66"/>
      <c r="AA374" s="66"/>
      <c r="AB374" s="66"/>
      <c r="AC374" s="66"/>
      <c r="AD374" s="66"/>
      <c r="AE374" s="66"/>
    </row>
    <row r="375" spans="1:31" ht="14.25">
      <c r="A375" s="66"/>
      <c r="B375" s="66"/>
      <c r="C375" s="66"/>
      <c r="D375" s="66"/>
      <c r="E375" s="67"/>
      <c r="F375" s="67"/>
      <c r="G375" s="66"/>
      <c r="H375" s="66"/>
      <c r="I375" s="66"/>
      <c r="J375" s="66"/>
      <c r="K375" s="66"/>
      <c r="L375" s="66"/>
      <c r="M375" s="66"/>
      <c r="N375" s="66"/>
      <c r="O375" s="66"/>
      <c r="P375" s="66"/>
      <c r="Q375" s="66"/>
      <c r="R375" s="66"/>
      <c r="S375" s="66"/>
      <c r="T375" s="66"/>
      <c r="U375" s="66"/>
      <c r="V375" s="66"/>
      <c r="W375" s="66"/>
      <c r="X375" s="66"/>
      <c r="Y375" s="66"/>
      <c r="Z375" s="66"/>
      <c r="AA375" s="66"/>
      <c r="AB375" s="66"/>
      <c r="AC375" s="66"/>
      <c r="AD375" s="66"/>
      <c r="AE375" s="66"/>
    </row>
    <row r="376" spans="1:31" ht="14.25">
      <c r="A376" s="66"/>
      <c r="B376" s="66"/>
      <c r="C376" s="66"/>
      <c r="D376" s="66"/>
      <c r="E376" s="67"/>
      <c r="F376" s="67"/>
      <c r="G376" s="66"/>
      <c r="H376" s="66"/>
      <c r="I376" s="66"/>
      <c r="J376" s="66"/>
      <c r="K376" s="66"/>
      <c r="L376" s="66"/>
      <c r="M376" s="66"/>
      <c r="N376" s="66"/>
      <c r="O376" s="66"/>
      <c r="P376" s="66"/>
      <c r="Q376" s="66"/>
      <c r="R376" s="66"/>
      <c r="S376" s="66"/>
      <c r="T376" s="66"/>
      <c r="U376" s="66"/>
      <c r="V376" s="66"/>
      <c r="W376" s="66"/>
      <c r="X376" s="66"/>
      <c r="Y376" s="66"/>
      <c r="Z376" s="66"/>
      <c r="AA376" s="66"/>
      <c r="AB376" s="66"/>
      <c r="AC376" s="66"/>
      <c r="AD376" s="66"/>
      <c r="AE376" s="66"/>
    </row>
    <row r="377" spans="1:31" ht="14.25">
      <c r="A377" s="66"/>
      <c r="B377" s="66"/>
      <c r="C377" s="66"/>
      <c r="D377" s="66"/>
      <c r="E377" s="67"/>
      <c r="F377" s="67"/>
      <c r="G377" s="66"/>
      <c r="H377" s="66"/>
      <c r="I377" s="66"/>
      <c r="J377" s="66"/>
      <c r="K377" s="66"/>
      <c r="L377" s="66"/>
      <c r="M377" s="66"/>
      <c r="N377" s="66"/>
      <c r="O377" s="66"/>
      <c r="P377" s="66"/>
      <c r="Q377" s="66"/>
      <c r="R377" s="66"/>
      <c r="S377" s="66"/>
      <c r="T377" s="66"/>
      <c r="U377" s="66"/>
      <c r="V377" s="66"/>
      <c r="W377" s="66"/>
      <c r="X377" s="66"/>
      <c r="Y377" s="66"/>
      <c r="Z377" s="66"/>
      <c r="AA377" s="66"/>
      <c r="AB377" s="66"/>
      <c r="AC377" s="66"/>
      <c r="AD377" s="66"/>
      <c r="AE377" s="66"/>
    </row>
    <row r="378" spans="1:31" ht="14.25">
      <c r="A378" s="66"/>
      <c r="B378" s="66"/>
      <c r="C378" s="66"/>
      <c r="D378" s="66"/>
      <c r="E378" s="67"/>
      <c r="F378" s="67"/>
      <c r="G378" s="66"/>
      <c r="H378" s="66"/>
      <c r="I378" s="66"/>
      <c r="J378" s="66"/>
      <c r="K378" s="66"/>
      <c r="L378" s="66"/>
      <c r="M378" s="66"/>
      <c r="N378" s="66"/>
      <c r="O378" s="66"/>
      <c r="P378" s="66"/>
      <c r="Q378" s="66"/>
      <c r="R378" s="66"/>
      <c r="S378" s="66"/>
      <c r="T378" s="66"/>
      <c r="U378" s="66"/>
      <c r="V378" s="66"/>
      <c r="W378" s="66"/>
      <c r="X378" s="66"/>
      <c r="Y378" s="66"/>
      <c r="Z378" s="66"/>
      <c r="AA378" s="66"/>
      <c r="AB378" s="66"/>
      <c r="AC378" s="66"/>
      <c r="AD378" s="66"/>
      <c r="AE378" s="66"/>
    </row>
    <row r="379" spans="1:31" ht="14.25">
      <c r="A379" s="66"/>
      <c r="B379" s="66"/>
      <c r="C379" s="66"/>
      <c r="D379" s="66"/>
      <c r="E379" s="67"/>
      <c r="F379" s="67"/>
      <c r="G379" s="66"/>
      <c r="H379" s="66"/>
      <c r="I379" s="66"/>
      <c r="J379" s="66"/>
      <c r="K379" s="66"/>
      <c r="L379" s="66"/>
      <c r="M379" s="66"/>
      <c r="N379" s="66"/>
      <c r="O379" s="66"/>
      <c r="P379" s="66"/>
      <c r="Q379" s="66"/>
      <c r="R379" s="66"/>
      <c r="S379" s="66"/>
      <c r="T379" s="66"/>
      <c r="U379" s="66"/>
      <c r="V379" s="66"/>
      <c r="W379" s="66"/>
      <c r="X379" s="66"/>
      <c r="Y379" s="66"/>
      <c r="Z379" s="66"/>
      <c r="AA379" s="66"/>
      <c r="AB379" s="66"/>
      <c r="AC379" s="66"/>
      <c r="AD379" s="66"/>
      <c r="AE379" s="66"/>
    </row>
    <row r="380" spans="1:31" ht="14.25">
      <c r="A380" s="66"/>
      <c r="B380" s="66"/>
      <c r="C380" s="66"/>
      <c r="D380" s="66"/>
      <c r="E380" s="67"/>
      <c r="F380" s="67"/>
      <c r="G380" s="66"/>
      <c r="H380" s="66"/>
      <c r="I380" s="66"/>
      <c r="J380" s="66"/>
      <c r="K380" s="66"/>
      <c r="L380" s="66"/>
      <c r="M380" s="66"/>
      <c r="N380" s="66"/>
      <c r="O380" s="66"/>
      <c r="P380" s="66"/>
      <c r="Q380" s="66"/>
      <c r="R380" s="66"/>
      <c r="S380" s="66"/>
      <c r="T380" s="66"/>
      <c r="U380" s="66"/>
      <c r="V380" s="66"/>
      <c r="W380" s="66"/>
      <c r="X380" s="66"/>
      <c r="Y380" s="66"/>
      <c r="Z380" s="66"/>
      <c r="AA380" s="66"/>
      <c r="AB380" s="66"/>
      <c r="AC380" s="66"/>
      <c r="AD380" s="66"/>
      <c r="AE380" s="66"/>
    </row>
    <row r="381" spans="1:31" ht="14.25">
      <c r="A381" s="66"/>
      <c r="B381" s="66"/>
      <c r="C381" s="66"/>
      <c r="D381" s="66"/>
      <c r="E381" s="67"/>
      <c r="F381" s="67"/>
      <c r="G381" s="66"/>
      <c r="H381" s="66"/>
      <c r="I381" s="66"/>
      <c r="J381" s="66"/>
      <c r="K381" s="66"/>
      <c r="L381" s="66"/>
      <c r="M381" s="66"/>
      <c r="N381" s="66"/>
      <c r="O381" s="66"/>
      <c r="P381" s="66"/>
      <c r="Q381" s="66"/>
      <c r="R381" s="66"/>
      <c r="S381" s="66"/>
      <c r="T381" s="66"/>
      <c r="U381" s="66"/>
      <c r="V381" s="66"/>
      <c r="W381" s="66"/>
      <c r="X381" s="66"/>
      <c r="Y381" s="66"/>
      <c r="Z381" s="66"/>
      <c r="AA381" s="66"/>
      <c r="AB381" s="66"/>
      <c r="AC381" s="66"/>
      <c r="AD381" s="66"/>
      <c r="AE381" s="66"/>
    </row>
    <row r="382" spans="1:31" ht="14.25">
      <c r="A382" s="66"/>
      <c r="B382" s="66"/>
      <c r="C382" s="66"/>
      <c r="D382" s="66"/>
      <c r="E382" s="67"/>
      <c r="F382" s="67"/>
      <c r="G382" s="66"/>
      <c r="H382" s="66"/>
      <c r="I382" s="66"/>
      <c r="J382" s="66"/>
      <c r="K382" s="66"/>
      <c r="L382" s="66"/>
      <c r="M382" s="66"/>
      <c r="N382" s="66"/>
      <c r="O382" s="66"/>
      <c r="P382" s="66"/>
      <c r="Q382" s="66"/>
      <c r="R382" s="66"/>
      <c r="S382" s="66"/>
      <c r="T382" s="66"/>
      <c r="U382" s="66"/>
      <c r="V382" s="66"/>
      <c r="W382" s="66"/>
      <c r="X382" s="66"/>
      <c r="Y382" s="66"/>
      <c r="Z382" s="66"/>
      <c r="AA382" s="66"/>
      <c r="AB382" s="66"/>
      <c r="AC382" s="66"/>
      <c r="AD382" s="66"/>
      <c r="AE382" s="66"/>
    </row>
    <row r="383" spans="1:31" ht="14.25">
      <c r="A383" s="66"/>
      <c r="B383" s="66"/>
      <c r="C383" s="66"/>
      <c r="D383" s="66"/>
      <c r="E383" s="67"/>
      <c r="F383" s="67"/>
      <c r="G383" s="66"/>
      <c r="H383" s="66"/>
      <c r="I383" s="66"/>
      <c r="J383" s="66"/>
      <c r="K383" s="66"/>
      <c r="L383" s="66"/>
      <c r="M383" s="66"/>
      <c r="N383" s="66"/>
      <c r="O383" s="66"/>
      <c r="P383" s="66"/>
      <c r="Q383" s="66"/>
      <c r="R383" s="66"/>
      <c r="S383" s="66"/>
      <c r="T383" s="66"/>
      <c r="U383" s="66"/>
      <c r="V383" s="66"/>
      <c r="W383" s="66"/>
      <c r="X383" s="66"/>
      <c r="Y383" s="66"/>
      <c r="Z383" s="66"/>
      <c r="AA383" s="66"/>
      <c r="AB383" s="66"/>
      <c r="AC383" s="66"/>
      <c r="AD383" s="66"/>
      <c r="AE383" s="66"/>
    </row>
    <row r="384" spans="1:31" ht="14.25">
      <c r="A384" s="66"/>
      <c r="B384" s="66"/>
      <c r="C384" s="66"/>
      <c r="D384" s="66"/>
      <c r="E384" s="67"/>
      <c r="F384" s="67"/>
      <c r="G384" s="66"/>
      <c r="H384" s="66"/>
      <c r="I384" s="66"/>
      <c r="J384" s="66"/>
      <c r="K384" s="66"/>
      <c r="L384" s="66"/>
      <c r="M384" s="66"/>
      <c r="N384" s="66"/>
      <c r="O384" s="66"/>
      <c r="P384" s="66"/>
      <c r="Q384" s="66"/>
      <c r="R384" s="66"/>
      <c r="S384" s="66"/>
      <c r="T384" s="66"/>
      <c r="U384" s="66"/>
      <c r="V384" s="66"/>
      <c r="W384" s="66"/>
      <c r="X384" s="66"/>
      <c r="Y384" s="66"/>
      <c r="Z384" s="66"/>
      <c r="AA384" s="66"/>
      <c r="AB384" s="66"/>
      <c r="AC384" s="66"/>
      <c r="AD384" s="66"/>
      <c r="AE384" s="66"/>
    </row>
    <row r="385" spans="1:31" ht="14.25">
      <c r="A385" s="66"/>
      <c r="B385" s="66"/>
      <c r="C385" s="66"/>
      <c r="D385" s="66"/>
      <c r="E385" s="67"/>
      <c r="F385" s="67"/>
      <c r="G385" s="66"/>
      <c r="H385" s="66"/>
      <c r="I385" s="66"/>
      <c r="J385" s="66"/>
      <c r="K385" s="66"/>
      <c r="L385" s="66"/>
      <c r="M385" s="66"/>
      <c r="N385" s="66"/>
      <c r="O385" s="66"/>
      <c r="P385" s="66"/>
      <c r="Q385" s="66"/>
      <c r="R385" s="66"/>
      <c r="S385" s="66"/>
      <c r="T385" s="66"/>
      <c r="U385" s="66"/>
      <c r="V385" s="66"/>
      <c r="W385" s="66"/>
      <c r="X385" s="66"/>
      <c r="Y385" s="66"/>
      <c r="Z385" s="66"/>
      <c r="AA385" s="66"/>
      <c r="AB385" s="66"/>
      <c r="AC385" s="66"/>
      <c r="AD385" s="66"/>
      <c r="AE385" s="66"/>
    </row>
    <row r="386" spans="1:31" ht="14.25">
      <c r="A386" s="66"/>
      <c r="B386" s="66"/>
      <c r="C386" s="66"/>
      <c r="D386" s="66"/>
      <c r="E386" s="67"/>
      <c r="F386" s="67"/>
      <c r="G386" s="66"/>
      <c r="H386" s="66"/>
      <c r="I386" s="66"/>
      <c r="J386" s="66"/>
      <c r="K386" s="66"/>
      <c r="L386" s="66"/>
      <c r="M386" s="66"/>
      <c r="N386" s="66"/>
      <c r="O386" s="66"/>
      <c r="P386" s="66"/>
      <c r="Q386" s="66"/>
      <c r="R386" s="66"/>
      <c r="S386" s="66"/>
      <c r="T386" s="66"/>
      <c r="U386" s="66"/>
      <c r="V386" s="66"/>
      <c r="W386" s="66"/>
      <c r="X386" s="66"/>
      <c r="Y386" s="66"/>
      <c r="Z386" s="66"/>
      <c r="AA386" s="66"/>
      <c r="AB386" s="66"/>
      <c r="AC386" s="66"/>
      <c r="AD386" s="66"/>
      <c r="AE386" s="66"/>
    </row>
    <row r="387" spans="1:31" ht="14.25">
      <c r="A387" s="66"/>
      <c r="B387" s="66"/>
      <c r="C387" s="66"/>
      <c r="D387" s="66"/>
      <c r="E387" s="67"/>
      <c r="F387" s="67"/>
      <c r="G387" s="66"/>
      <c r="H387" s="66"/>
      <c r="I387" s="66"/>
      <c r="J387" s="66"/>
      <c r="K387" s="66"/>
      <c r="L387" s="66"/>
      <c r="M387" s="66"/>
      <c r="N387" s="66"/>
      <c r="O387" s="66"/>
      <c r="P387" s="66"/>
      <c r="Q387" s="66"/>
      <c r="R387" s="66"/>
      <c r="S387" s="66"/>
      <c r="T387" s="66"/>
      <c r="U387" s="66"/>
      <c r="V387" s="66"/>
      <c r="W387" s="66"/>
      <c r="X387" s="66"/>
      <c r="Y387" s="66"/>
      <c r="Z387" s="66"/>
      <c r="AA387" s="66"/>
      <c r="AB387" s="66"/>
      <c r="AC387" s="66"/>
      <c r="AD387" s="66"/>
      <c r="AE387" s="66"/>
    </row>
    <row r="388" spans="1:31" ht="14.25">
      <c r="A388" s="66"/>
      <c r="B388" s="66"/>
      <c r="C388" s="66"/>
      <c r="D388" s="66"/>
      <c r="E388" s="67"/>
      <c r="F388" s="67"/>
      <c r="G388" s="66"/>
      <c r="H388" s="66"/>
      <c r="I388" s="66"/>
      <c r="J388" s="66"/>
      <c r="K388" s="66"/>
      <c r="L388" s="66"/>
      <c r="M388" s="66"/>
      <c r="N388" s="66"/>
      <c r="O388" s="66"/>
      <c r="P388" s="66"/>
      <c r="Q388" s="66"/>
      <c r="R388" s="66"/>
      <c r="S388" s="66"/>
      <c r="T388" s="66"/>
      <c r="U388" s="66"/>
      <c r="V388" s="66"/>
      <c r="W388" s="66"/>
      <c r="X388" s="66"/>
      <c r="Y388" s="66"/>
      <c r="Z388" s="66"/>
      <c r="AA388" s="66"/>
      <c r="AB388" s="66"/>
      <c r="AC388" s="66"/>
      <c r="AD388" s="66"/>
      <c r="AE388" s="66"/>
    </row>
    <row r="389" spans="1:31" ht="14.25">
      <c r="A389" s="66"/>
      <c r="B389" s="66"/>
      <c r="C389" s="66"/>
      <c r="D389" s="66"/>
      <c r="E389" s="67"/>
      <c r="F389" s="67"/>
      <c r="G389" s="66"/>
      <c r="H389" s="66"/>
      <c r="I389" s="66"/>
      <c r="J389" s="66"/>
      <c r="K389" s="66"/>
      <c r="L389" s="66"/>
      <c r="M389" s="66"/>
      <c r="N389" s="66"/>
      <c r="O389" s="66"/>
      <c r="P389" s="66"/>
      <c r="Q389" s="66"/>
      <c r="R389" s="66"/>
      <c r="S389" s="66"/>
      <c r="T389" s="66"/>
      <c r="U389" s="66"/>
      <c r="V389" s="66"/>
      <c r="W389" s="66"/>
      <c r="X389" s="66"/>
      <c r="Y389" s="66"/>
      <c r="Z389" s="66"/>
      <c r="AA389" s="66"/>
      <c r="AB389" s="66"/>
      <c r="AC389" s="66"/>
      <c r="AD389" s="66"/>
      <c r="AE389" s="66"/>
    </row>
    <row r="390" spans="1:31" ht="14.25">
      <c r="A390" s="66"/>
      <c r="B390" s="66"/>
      <c r="C390" s="66"/>
      <c r="D390" s="66"/>
      <c r="E390" s="67"/>
      <c r="F390" s="67"/>
      <c r="G390" s="66"/>
      <c r="H390" s="66"/>
      <c r="I390" s="66"/>
      <c r="J390" s="66"/>
      <c r="K390" s="66"/>
      <c r="L390" s="66"/>
      <c r="M390" s="66"/>
      <c r="N390" s="66"/>
      <c r="O390" s="66"/>
      <c r="P390" s="66"/>
      <c r="Q390" s="66"/>
      <c r="R390" s="66"/>
      <c r="S390" s="66"/>
      <c r="T390" s="66"/>
      <c r="U390" s="66"/>
      <c r="V390" s="66"/>
      <c r="W390" s="66"/>
      <c r="X390" s="66"/>
      <c r="Y390" s="66"/>
      <c r="Z390" s="66"/>
      <c r="AA390" s="66"/>
      <c r="AB390" s="66"/>
      <c r="AC390" s="66"/>
      <c r="AD390" s="66"/>
      <c r="AE390" s="66"/>
    </row>
    <row r="391" spans="1:31" ht="14.25">
      <c r="A391" s="66"/>
      <c r="B391" s="66"/>
      <c r="C391" s="66"/>
      <c r="D391" s="66"/>
      <c r="E391" s="67"/>
      <c r="F391" s="67"/>
      <c r="G391" s="66"/>
      <c r="H391" s="66"/>
      <c r="I391" s="66"/>
      <c r="J391" s="66"/>
      <c r="K391" s="66"/>
      <c r="L391" s="66"/>
      <c r="M391" s="66"/>
      <c r="N391" s="66"/>
      <c r="O391" s="66"/>
      <c r="P391" s="66"/>
      <c r="Q391" s="66"/>
      <c r="R391" s="66"/>
      <c r="S391" s="66"/>
      <c r="T391" s="66"/>
      <c r="U391" s="66"/>
      <c r="V391" s="66"/>
      <c r="W391" s="66"/>
      <c r="X391" s="66"/>
      <c r="Y391" s="66"/>
      <c r="Z391" s="66"/>
      <c r="AA391" s="66"/>
      <c r="AB391" s="66"/>
      <c r="AC391" s="66"/>
      <c r="AD391" s="66"/>
      <c r="AE391" s="66"/>
    </row>
    <row r="392" spans="1:31" ht="14.25">
      <c r="A392" s="66"/>
      <c r="B392" s="66"/>
      <c r="C392" s="66"/>
      <c r="D392" s="66"/>
      <c r="E392" s="67"/>
      <c r="F392" s="67"/>
      <c r="G392" s="66"/>
      <c r="H392" s="66"/>
      <c r="I392" s="66"/>
      <c r="J392" s="66"/>
      <c r="K392" s="66"/>
      <c r="L392" s="66"/>
      <c r="M392" s="66"/>
      <c r="N392" s="66"/>
      <c r="O392" s="66"/>
      <c r="P392" s="66"/>
      <c r="Q392" s="66"/>
      <c r="R392" s="66"/>
      <c r="S392" s="66"/>
      <c r="T392" s="66"/>
      <c r="U392" s="66"/>
      <c r="V392" s="66"/>
      <c r="W392" s="66"/>
      <c r="X392" s="66"/>
      <c r="Y392" s="66"/>
      <c r="Z392" s="66"/>
      <c r="AA392" s="66"/>
      <c r="AB392" s="66"/>
      <c r="AC392" s="66"/>
      <c r="AD392" s="66"/>
      <c r="AE392" s="66"/>
    </row>
    <row r="393" spans="1:31" ht="14.25">
      <c r="A393" s="66"/>
      <c r="B393" s="66"/>
      <c r="C393" s="66"/>
      <c r="D393" s="66"/>
      <c r="E393" s="67"/>
      <c r="F393" s="67"/>
      <c r="G393" s="66"/>
      <c r="H393" s="66"/>
      <c r="I393" s="66"/>
      <c r="J393" s="66"/>
      <c r="K393" s="66"/>
      <c r="L393" s="66"/>
      <c r="M393" s="66"/>
      <c r="N393" s="66"/>
      <c r="O393" s="66"/>
      <c r="P393" s="66"/>
      <c r="Q393" s="66"/>
      <c r="R393" s="66"/>
      <c r="S393" s="66"/>
      <c r="T393" s="66"/>
      <c r="U393" s="66"/>
      <c r="V393" s="66"/>
      <c r="W393" s="66"/>
      <c r="X393" s="66"/>
      <c r="Y393" s="66"/>
      <c r="Z393" s="66"/>
      <c r="AA393" s="66"/>
      <c r="AB393" s="66"/>
      <c r="AC393" s="66"/>
      <c r="AD393" s="66"/>
      <c r="AE393" s="66"/>
    </row>
    <row r="394" spans="1:31" ht="14.25">
      <c r="A394" s="66"/>
      <c r="B394" s="66"/>
      <c r="C394" s="66"/>
      <c r="D394" s="66"/>
      <c r="E394" s="67"/>
      <c r="F394" s="67"/>
      <c r="G394" s="66"/>
      <c r="H394" s="66"/>
      <c r="I394" s="66"/>
      <c r="J394" s="66"/>
      <c r="K394" s="66"/>
      <c r="L394" s="66"/>
      <c r="M394" s="66"/>
      <c r="N394" s="66"/>
      <c r="O394" s="66"/>
      <c r="P394" s="66"/>
      <c r="Q394" s="66"/>
      <c r="R394" s="66"/>
      <c r="S394" s="66"/>
      <c r="T394" s="66"/>
      <c r="U394" s="66"/>
      <c r="V394" s="66"/>
      <c r="W394" s="66"/>
      <c r="X394" s="66"/>
      <c r="Y394" s="66"/>
      <c r="Z394" s="66"/>
      <c r="AA394" s="66"/>
      <c r="AB394" s="66"/>
      <c r="AC394" s="66"/>
      <c r="AD394" s="66"/>
      <c r="AE394" s="66"/>
    </row>
    <row r="395" spans="1:31" ht="14.25">
      <c r="A395" s="66"/>
      <c r="B395" s="66"/>
      <c r="C395" s="66"/>
      <c r="D395" s="66"/>
      <c r="E395" s="67"/>
      <c r="F395" s="67"/>
      <c r="G395" s="66"/>
      <c r="H395" s="66"/>
      <c r="I395" s="66"/>
      <c r="J395" s="66"/>
      <c r="K395" s="66"/>
      <c r="L395" s="66"/>
      <c r="M395" s="66"/>
      <c r="N395" s="66"/>
      <c r="O395" s="66"/>
      <c r="P395" s="66"/>
      <c r="Q395" s="66"/>
      <c r="R395" s="66"/>
      <c r="S395" s="66"/>
      <c r="T395" s="66"/>
      <c r="U395" s="66"/>
      <c r="V395" s="66"/>
      <c r="W395" s="66"/>
      <c r="X395" s="66"/>
      <c r="Y395" s="66"/>
      <c r="Z395" s="66"/>
      <c r="AA395" s="66"/>
      <c r="AB395" s="66"/>
      <c r="AC395" s="66"/>
      <c r="AD395" s="66"/>
      <c r="AE395" s="66"/>
    </row>
    <row r="396" spans="1:31" ht="14.25">
      <c r="A396" s="66"/>
      <c r="B396" s="66"/>
      <c r="C396" s="66"/>
      <c r="D396" s="66"/>
      <c r="E396" s="67"/>
      <c r="F396" s="67"/>
      <c r="G396" s="66"/>
      <c r="H396" s="66"/>
      <c r="I396" s="66"/>
      <c r="J396" s="66"/>
      <c r="K396" s="66"/>
      <c r="L396" s="66"/>
      <c r="M396" s="66"/>
      <c r="N396" s="66"/>
      <c r="O396" s="66"/>
      <c r="P396" s="66"/>
      <c r="Q396" s="66"/>
      <c r="R396" s="66"/>
      <c r="S396" s="66"/>
      <c r="T396" s="66"/>
      <c r="U396" s="66"/>
      <c r="V396" s="66"/>
      <c r="W396" s="66"/>
      <c r="X396" s="66"/>
      <c r="Y396" s="66"/>
      <c r="Z396" s="66"/>
      <c r="AA396" s="66"/>
      <c r="AB396" s="66"/>
      <c r="AC396" s="66"/>
      <c r="AD396" s="66"/>
      <c r="AE396" s="66"/>
    </row>
    <row r="397" spans="1:31" ht="14.25">
      <c r="A397" s="66"/>
      <c r="B397" s="66"/>
      <c r="C397" s="66"/>
      <c r="D397" s="66"/>
      <c r="E397" s="67"/>
      <c r="F397" s="67"/>
      <c r="G397" s="66"/>
      <c r="H397" s="66"/>
      <c r="I397" s="66"/>
      <c r="J397" s="66"/>
      <c r="K397" s="66"/>
      <c r="L397" s="66"/>
      <c r="M397" s="66"/>
      <c r="N397" s="66"/>
      <c r="O397" s="66"/>
      <c r="P397" s="66"/>
      <c r="Q397" s="66"/>
      <c r="R397" s="66"/>
      <c r="S397" s="66"/>
      <c r="T397" s="66"/>
      <c r="U397" s="66"/>
      <c r="V397" s="66"/>
      <c r="W397" s="66"/>
      <c r="X397" s="66"/>
      <c r="Y397" s="66"/>
      <c r="Z397" s="66"/>
      <c r="AA397" s="66"/>
      <c r="AB397" s="66"/>
      <c r="AC397" s="66"/>
      <c r="AD397" s="66"/>
      <c r="AE397" s="66"/>
    </row>
    <row r="398" spans="1:31" ht="14.25">
      <c r="A398" s="66"/>
      <c r="B398" s="66"/>
      <c r="C398" s="66"/>
      <c r="D398" s="66"/>
      <c r="E398" s="67"/>
      <c r="F398" s="67"/>
      <c r="G398" s="66"/>
      <c r="H398" s="66"/>
      <c r="I398" s="66"/>
      <c r="J398" s="66"/>
      <c r="K398" s="66"/>
      <c r="L398" s="66"/>
      <c r="M398" s="66"/>
      <c r="N398" s="66"/>
      <c r="O398" s="66"/>
      <c r="P398" s="66"/>
      <c r="Q398" s="66"/>
      <c r="R398" s="66"/>
      <c r="S398" s="66"/>
      <c r="T398" s="66"/>
      <c r="U398" s="66"/>
      <c r="V398" s="66"/>
      <c r="W398" s="66"/>
      <c r="X398" s="66"/>
      <c r="Y398" s="66"/>
      <c r="Z398" s="66"/>
      <c r="AA398" s="66"/>
      <c r="AB398" s="66"/>
      <c r="AC398" s="66"/>
      <c r="AD398" s="66"/>
      <c r="AE398" s="66"/>
    </row>
    <row r="399" spans="1:31" ht="14.25">
      <c r="A399" s="66"/>
      <c r="B399" s="66"/>
      <c r="C399" s="66"/>
      <c r="D399" s="66"/>
      <c r="E399" s="67"/>
      <c r="F399" s="67"/>
      <c r="G399" s="66"/>
      <c r="H399" s="66"/>
      <c r="I399" s="66"/>
      <c r="J399" s="66"/>
      <c r="K399" s="66"/>
      <c r="L399" s="66"/>
      <c r="M399" s="66"/>
      <c r="N399" s="66"/>
      <c r="O399" s="66"/>
      <c r="P399" s="66"/>
      <c r="Q399" s="66"/>
      <c r="R399" s="66"/>
      <c r="S399" s="66"/>
      <c r="T399" s="66"/>
      <c r="U399" s="66"/>
      <c r="V399" s="66"/>
      <c r="W399" s="66"/>
      <c r="X399" s="66"/>
      <c r="Y399" s="66"/>
      <c r="Z399" s="66"/>
      <c r="AA399" s="66"/>
      <c r="AB399" s="66"/>
      <c r="AC399" s="66"/>
      <c r="AD399" s="66"/>
      <c r="AE399" s="66"/>
    </row>
    <row r="400" spans="1:31" ht="14.25">
      <c r="A400" s="66"/>
      <c r="B400" s="66"/>
      <c r="C400" s="66"/>
      <c r="D400" s="66"/>
      <c r="E400" s="67"/>
      <c r="F400" s="67"/>
      <c r="G400" s="66"/>
      <c r="H400" s="66"/>
      <c r="I400" s="66"/>
      <c r="J400" s="66"/>
      <c r="K400" s="66"/>
      <c r="L400" s="66"/>
      <c r="M400" s="66"/>
      <c r="N400" s="66"/>
      <c r="O400" s="66"/>
      <c r="P400" s="66"/>
      <c r="Q400" s="66"/>
      <c r="R400" s="66"/>
      <c r="S400" s="66"/>
      <c r="T400" s="66"/>
      <c r="U400" s="66"/>
      <c r="V400" s="66"/>
      <c r="W400" s="66"/>
      <c r="X400" s="66"/>
      <c r="Y400" s="66"/>
      <c r="Z400" s="66"/>
      <c r="AA400" s="66"/>
      <c r="AB400" s="66"/>
      <c r="AC400" s="66"/>
      <c r="AD400" s="66"/>
      <c r="AE400" s="66"/>
    </row>
    <row r="401" spans="1:31" ht="14.25">
      <c r="A401" s="66"/>
      <c r="B401" s="66"/>
      <c r="C401" s="66"/>
      <c r="D401" s="66"/>
      <c r="E401" s="67"/>
      <c r="F401" s="67"/>
      <c r="G401" s="66"/>
      <c r="H401" s="66"/>
      <c r="I401" s="66"/>
      <c r="J401" s="66"/>
      <c r="K401" s="66"/>
      <c r="L401" s="66"/>
      <c r="M401" s="66"/>
      <c r="N401" s="66"/>
      <c r="O401" s="66"/>
      <c r="P401" s="66"/>
      <c r="Q401" s="66"/>
      <c r="R401" s="66"/>
      <c r="S401" s="66"/>
      <c r="T401" s="66"/>
      <c r="U401" s="66"/>
      <c r="V401" s="66"/>
      <c r="W401" s="66"/>
      <c r="X401" s="66"/>
      <c r="Y401" s="66"/>
      <c r="Z401" s="66"/>
      <c r="AA401" s="66"/>
      <c r="AB401" s="66"/>
      <c r="AC401" s="66"/>
      <c r="AD401" s="66"/>
      <c r="AE401" s="66"/>
    </row>
    <row r="402" spans="1:31" ht="14.25">
      <c r="A402" s="66"/>
      <c r="B402" s="66"/>
      <c r="C402" s="66"/>
      <c r="D402" s="66"/>
      <c r="E402" s="67"/>
      <c r="F402" s="67"/>
      <c r="G402" s="66"/>
      <c r="H402" s="66"/>
      <c r="I402" s="66"/>
      <c r="J402" s="66"/>
      <c r="K402" s="66"/>
      <c r="L402" s="66"/>
      <c r="M402" s="66"/>
      <c r="N402" s="66"/>
      <c r="O402" s="66"/>
      <c r="P402" s="66"/>
      <c r="Q402" s="66"/>
      <c r="R402" s="66"/>
      <c r="S402" s="66"/>
      <c r="T402" s="66"/>
      <c r="U402" s="66"/>
      <c r="V402" s="66"/>
      <c r="W402" s="66"/>
      <c r="X402" s="66"/>
      <c r="Y402" s="66"/>
      <c r="Z402" s="66"/>
      <c r="AA402" s="66"/>
      <c r="AB402" s="66"/>
      <c r="AC402" s="66"/>
      <c r="AD402" s="66"/>
      <c r="AE402" s="66"/>
    </row>
    <row r="403" spans="1:31" ht="14.25">
      <c r="A403" s="66"/>
      <c r="B403" s="66"/>
      <c r="C403" s="66"/>
      <c r="D403" s="66"/>
      <c r="E403" s="67"/>
      <c r="F403" s="67"/>
      <c r="G403" s="66"/>
      <c r="H403" s="66"/>
      <c r="I403" s="66"/>
      <c r="J403" s="66"/>
      <c r="K403" s="66"/>
      <c r="L403" s="66"/>
      <c r="M403" s="66"/>
      <c r="N403" s="66"/>
      <c r="O403" s="66"/>
      <c r="P403" s="66"/>
      <c r="Q403" s="66"/>
      <c r="R403" s="66"/>
      <c r="S403" s="66"/>
      <c r="T403" s="66"/>
      <c r="U403" s="66"/>
      <c r="V403" s="66"/>
      <c r="W403" s="66"/>
      <c r="X403" s="66"/>
      <c r="Y403" s="66"/>
      <c r="Z403" s="66"/>
      <c r="AA403" s="66"/>
      <c r="AB403" s="66"/>
      <c r="AC403" s="66"/>
      <c r="AD403" s="66"/>
      <c r="AE403" s="66"/>
    </row>
    <row r="404" spans="1:31" ht="14.25">
      <c r="A404" s="66"/>
      <c r="B404" s="66"/>
      <c r="C404" s="66"/>
      <c r="D404" s="66"/>
      <c r="E404" s="67"/>
      <c r="F404" s="67"/>
      <c r="G404" s="66"/>
      <c r="H404" s="66"/>
      <c r="I404" s="66"/>
      <c r="J404" s="66"/>
      <c r="K404" s="66"/>
      <c r="L404" s="66"/>
      <c r="M404" s="66"/>
      <c r="N404" s="66"/>
      <c r="O404" s="66"/>
      <c r="P404" s="66"/>
      <c r="Q404" s="66"/>
      <c r="R404" s="66"/>
      <c r="S404" s="66"/>
      <c r="T404" s="66"/>
      <c r="U404" s="66"/>
      <c r="V404" s="66"/>
      <c r="W404" s="66"/>
      <c r="X404" s="66"/>
      <c r="Y404" s="66"/>
      <c r="Z404" s="66"/>
      <c r="AA404" s="66"/>
      <c r="AB404" s="66"/>
      <c r="AC404" s="66"/>
      <c r="AD404" s="66"/>
      <c r="AE404" s="66"/>
    </row>
    <row r="405" spans="1:31" ht="14.25">
      <c r="A405" s="66"/>
      <c r="B405" s="66"/>
      <c r="C405" s="66"/>
      <c r="D405" s="66"/>
      <c r="E405" s="67"/>
      <c r="F405" s="67"/>
      <c r="G405" s="66"/>
      <c r="H405" s="66"/>
      <c r="I405" s="66"/>
      <c r="J405" s="66"/>
      <c r="K405" s="66"/>
      <c r="L405" s="66"/>
      <c r="M405" s="66"/>
      <c r="N405" s="66"/>
      <c r="O405" s="66"/>
      <c r="P405" s="66"/>
      <c r="Q405" s="66"/>
      <c r="R405" s="66"/>
      <c r="S405" s="66"/>
      <c r="T405" s="66"/>
      <c r="U405" s="66"/>
      <c r="V405" s="66"/>
      <c r="W405" s="66"/>
      <c r="X405" s="66"/>
      <c r="Y405" s="66"/>
      <c r="Z405" s="66"/>
      <c r="AA405" s="66"/>
      <c r="AB405" s="66"/>
      <c r="AC405" s="66"/>
      <c r="AD405" s="66"/>
      <c r="AE405" s="66"/>
    </row>
    <row r="406" spans="1:31" ht="14.25">
      <c r="A406" s="66"/>
      <c r="B406" s="66"/>
      <c r="C406" s="66"/>
      <c r="D406" s="66"/>
      <c r="E406" s="67"/>
      <c r="F406" s="67"/>
      <c r="G406" s="66"/>
      <c r="H406" s="66"/>
      <c r="I406" s="66"/>
      <c r="J406" s="66"/>
      <c r="K406" s="66"/>
      <c r="L406" s="66"/>
      <c r="M406" s="66"/>
      <c r="N406" s="66"/>
      <c r="O406" s="66"/>
      <c r="P406" s="66"/>
      <c r="Q406" s="66"/>
      <c r="R406" s="66"/>
      <c r="S406" s="66"/>
      <c r="T406" s="66"/>
      <c r="U406" s="66"/>
      <c r="V406" s="66"/>
      <c r="W406" s="66"/>
      <c r="X406" s="66"/>
      <c r="Y406" s="66"/>
      <c r="Z406" s="66"/>
      <c r="AA406" s="66"/>
      <c r="AB406" s="66"/>
      <c r="AC406" s="66"/>
      <c r="AD406" s="66"/>
      <c r="AE406" s="66"/>
    </row>
    <row r="407" spans="1:31" ht="14.25">
      <c r="A407" s="66"/>
      <c r="B407" s="66"/>
      <c r="C407" s="66"/>
      <c r="D407" s="66"/>
      <c r="E407" s="67"/>
      <c r="F407" s="67"/>
      <c r="G407" s="66"/>
      <c r="H407" s="66"/>
      <c r="I407" s="66"/>
      <c r="J407" s="66"/>
      <c r="K407" s="66"/>
      <c r="L407" s="66"/>
      <c r="M407" s="66"/>
      <c r="N407" s="66"/>
      <c r="O407" s="66"/>
      <c r="P407" s="66"/>
      <c r="Q407" s="66"/>
      <c r="R407" s="66"/>
      <c r="S407" s="66"/>
      <c r="T407" s="66"/>
      <c r="U407" s="66"/>
      <c r="V407" s="66"/>
      <c r="W407" s="66"/>
      <c r="X407" s="66"/>
      <c r="Y407" s="66"/>
      <c r="Z407" s="66"/>
      <c r="AA407" s="66"/>
      <c r="AB407" s="66"/>
      <c r="AC407" s="66"/>
      <c r="AD407" s="66"/>
      <c r="AE407" s="66"/>
    </row>
    <row r="408" spans="1:31" ht="14.25">
      <c r="A408" s="66"/>
      <c r="B408" s="66"/>
      <c r="C408" s="66"/>
      <c r="D408" s="66"/>
      <c r="E408" s="67"/>
      <c r="F408" s="67"/>
      <c r="G408" s="66"/>
      <c r="H408" s="66"/>
      <c r="I408" s="66"/>
      <c r="J408" s="66"/>
      <c r="K408" s="66"/>
      <c r="L408" s="66"/>
      <c r="M408" s="66"/>
      <c r="N408" s="66"/>
      <c r="O408" s="66"/>
      <c r="P408" s="66"/>
      <c r="Q408" s="66"/>
      <c r="R408" s="66"/>
      <c r="S408" s="66"/>
      <c r="T408" s="66"/>
      <c r="U408" s="66"/>
      <c r="V408" s="66"/>
      <c r="W408" s="66"/>
      <c r="X408" s="66"/>
      <c r="Y408" s="66"/>
      <c r="Z408" s="66"/>
      <c r="AA408" s="66"/>
      <c r="AB408" s="66"/>
      <c r="AC408" s="66"/>
      <c r="AD408" s="66"/>
      <c r="AE408" s="66"/>
    </row>
    <row r="409" spans="1:31" ht="14.25">
      <c r="A409" s="66"/>
      <c r="B409" s="66"/>
      <c r="C409" s="66"/>
      <c r="D409" s="66"/>
      <c r="E409" s="67"/>
      <c r="F409" s="67"/>
      <c r="G409" s="66"/>
      <c r="H409" s="66"/>
      <c r="I409" s="66"/>
      <c r="J409" s="66"/>
      <c r="K409" s="66"/>
      <c r="L409" s="66"/>
      <c r="M409" s="66"/>
      <c r="N409" s="66"/>
      <c r="O409" s="66"/>
      <c r="P409" s="66"/>
      <c r="Q409" s="66"/>
      <c r="R409" s="66"/>
      <c r="S409" s="66"/>
      <c r="T409" s="66"/>
      <c r="U409" s="66"/>
      <c r="V409" s="66"/>
      <c r="W409" s="66"/>
      <c r="X409" s="66"/>
      <c r="Y409" s="66"/>
      <c r="Z409" s="66"/>
      <c r="AA409" s="66"/>
      <c r="AB409" s="66"/>
      <c r="AC409" s="66"/>
      <c r="AD409" s="66"/>
      <c r="AE409" s="66"/>
    </row>
    <row r="410" spans="1:31" ht="14.25">
      <c r="A410" s="66"/>
      <c r="B410" s="66"/>
      <c r="C410" s="66"/>
      <c r="D410" s="66"/>
      <c r="E410" s="67"/>
      <c r="F410" s="67"/>
      <c r="G410" s="66"/>
      <c r="H410" s="66"/>
      <c r="I410" s="66"/>
      <c r="J410" s="66"/>
      <c r="K410" s="66"/>
      <c r="L410" s="66"/>
      <c r="M410" s="66"/>
      <c r="N410" s="66"/>
      <c r="O410" s="66"/>
      <c r="P410" s="66"/>
      <c r="Q410" s="66"/>
      <c r="R410" s="66"/>
      <c r="S410" s="66"/>
      <c r="T410" s="66"/>
      <c r="U410" s="66"/>
      <c r="V410" s="66"/>
      <c r="W410" s="66"/>
      <c r="X410" s="66"/>
      <c r="Y410" s="66"/>
      <c r="Z410" s="66"/>
      <c r="AA410" s="66"/>
      <c r="AB410" s="66"/>
      <c r="AC410" s="66"/>
      <c r="AD410" s="66"/>
      <c r="AE410" s="66"/>
    </row>
    <row r="411" spans="1:31" ht="14.25">
      <c r="A411" s="66"/>
      <c r="B411" s="66"/>
      <c r="C411" s="66"/>
      <c r="D411" s="66"/>
      <c r="E411" s="67"/>
      <c r="F411" s="67"/>
      <c r="G411" s="66"/>
      <c r="H411" s="66"/>
      <c r="I411" s="66"/>
      <c r="J411" s="66"/>
      <c r="K411" s="66"/>
      <c r="L411" s="66"/>
      <c r="M411" s="66"/>
      <c r="N411" s="66"/>
      <c r="O411" s="66"/>
      <c r="P411" s="66"/>
      <c r="Q411" s="66"/>
      <c r="R411" s="66"/>
      <c r="S411" s="66"/>
      <c r="T411" s="66"/>
      <c r="U411" s="66"/>
      <c r="V411" s="66"/>
      <c r="W411" s="66"/>
      <c r="X411" s="66"/>
      <c r="Y411" s="66"/>
      <c r="Z411" s="66"/>
      <c r="AA411" s="66"/>
      <c r="AB411" s="66"/>
      <c r="AC411" s="66"/>
      <c r="AD411" s="66"/>
      <c r="AE411" s="66"/>
    </row>
    <row r="412" spans="1:31" ht="14.25">
      <c r="A412" s="66"/>
      <c r="B412" s="66"/>
      <c r="C412" s="66"/>
      <c r="D412" s="66"/>
      <c r="E412" s="67"/>
      <c r="F412" s="67"/>
      <c r="G412" s="66"/>
      <c r="H412" s="66"/>
      <c r="I412" s="66"/>
      <c r="J412" s="66"/>
      <c r="K412" s="66"/>
      <c r="L412" s="66"/>
      <c r="M412" s="66"/>
      <c r="N412" s="66"/>
      <c r="O412" s="66"/>
      <c r="P412" s="66"/>
      <c r="Q412" s="66"/>
      <c r="R412" s="66"/>
      <c r="S412" s="66"/>
      <c r="T412" s="66"/>
      <c r="U412" s="66"/>
      <c r="V412" s="66"/>
      <c r="W412" s="66"/>
      <c r="X412" s="66"/>
      <c r="Y412" s="66"/>
      <c r="Z412" s="66"/>
      <c r="AA412" s="66"/>
      <c r="AB412" s="66"/>
      <c r="AC412" s="66"/>
      <c r="AD412" s="66"/>
      <c r="AE412" s="66"/>
    </row>
    <row r="413" spans="1:31" ht="14.25">
      <c r="A413" s="66"/>
      <c r="B413" s="66"/>
      <c r="C413" s="66"/>
      <c r="D413" s="66"/>
      <c r="E413" s="67"/>
      <c r="F413" s="67"/>
      <c r="G413" s="66"/>
      <c r="H413" s="66"/>
      <c r="I413" s="66"/>
      <c r="J413" s="66"/>
      <c r="K413" s="66"/>
      <c r="L413" s="66"/>
      <c r="M413" s="66"/>
      <c r="N413" s="66"/>
      <c r="O413" s="66"/>
      <c r="P413" s="66"/>
      <c r="Q413" s="66"/>
      <c r="R413" s="66"/>
      <c r="S413" s="66"/>
      <c r="T413" s="66"/>
      <c r="U413" s="66"/>
      <c r="V413" s="66"/>
      <c r="W413" s="66"/>
      <c r="X413" s="66"/>
      <c r="Y413" s="66"/>
      <c r="Z413" s="66"/>
      <c r="AA413" s="66"/>
      <c r="AB413" s="66"/>
      <c r="AC413" s="66"/>
      <c r="AD413" s="66"/>
      <c r="AE413" s="66"/>
    </row>
    <row r="414" spans="1:31" ht="14.25">
      <c r="A414" s="66"/>
      <c r="B414" s="66"/>
      <c r="C414" s="66"/>
      <c r="D414" s="66"/>
      <c r="E414" s="67"/>
      <c r="F414" s="67"/>
      <c r="G414" s="66"/>
      <c r="H414" s="66"/>
      <c r="I414" s="66"/>
      <c r="J414" s="66"/>
      <c r="K414" s="66"/>
      <c r="L414" s="66"/>
      <c r="M414" s="66"/>
      <c r="N414" s="66"/>
      <c r="O414" s="66"/>
      <c r="P414" s="66"/>
      <c r="Q414" s="66"/>
      <c r="R414" s="66"/>
      <c r="S414" s="66"/>
      <c r="T414" s="66"/>
      <c r="U414" s="66"/>
      <c r="V414" s="66"/>
      <c r="W414" s="66"/>
      <c r="X414" s="66"/>
      <c r="Y414" s="66"/>
      <c r="Z414" s="66"/>
      <c r="AA414" s="66"/>
      <c r="AB414" s="66"/>
      <c r="AC414" s="66"/>
      <c r="AD414" s="66"/>
      <c r="AE414" s="66"/>
    </row>
    <row r="415" spans="1:31" ht="14.25">
      <c r="A415" s="66"/>
      <c r="B415" s="66"/>
      <c r="C415" s="66"/>
      <c r="D415" s="66"/>
      <c r="E415" s="67"/>
      <c r="F415" s="67"/>
      <c r="G415" s="66"/>
      <c r="H415" s="66"/>
      <c r="I415" s="66"/>
      <c r="J415" s="66"/>
      <c r="K415" s="66"/>
      <c r="L415" s="66"/>
      <c r="M415" s="66"/>
      <c r="N415" s="66"/>
      <c r="O415" s="66"/>
      <c r="P415" s="66"/>
      <c r="Q415" s="66"/>
      <c r="R415" s="66"/>
      <c r="S415" s="66"/>
      <c r="T415" s="66"/>
      <c r="U415" s="66"/>
      <c r="V415" s="66"/>
      <c r="W415" s="66"/>
      <c r="X415" s="66"/>
      <c r="Y415" s="66"/>
      <c r="Z415" s="66"/>
      <c r="AA415" s="66"/>
      <c r="AB415" s="66"/>
      <c r="AC415" s="66"/>
      <c r="AD415" s="66"/>
      <c r="AE415" s="66"/>
    </row>
    <row r="416" spans="1:31" ht="14.25">
      <c r="A416" s="66"/>
      <c r="B416" s="66"/>
      <c r="C416" s="66"/>
      <c r="D416" s="66"/>
      <c r="E416" s="67"/>
      <c r="F416" s="67"/>
      <c r="G416" s="66"/>
      <c r="H416" s="66"/>
      <c r="I416" s="66"/>
      <c r="J416" s="66"/>
      <c r="K416" s="66"/>
      <c r="L416" s="66"/>
      <c r="M416" s="66"/>
      <c r="N416" s="66"/>
      <c r="O416" s="66"/>
      <c r="P416" s="66"/>
      <c r="Q416" s="66"/>
      <c r="R416" s="66"/>
      <c r="S416" s="66"/>
      <c r="T416" s="66"/>
      <c r="U416" s="66"/>
      <c r="V416" s="66"/>
      <c r="W416" s="66"/>
      <c r="X416" s="66"/>
      <c r="Y416" s="66"/>
      <c r="Z416" s="66"/>
      <c r="AA416" s="66"/>
      <c r="AB416" s="66"/>
      <c r="AC416" s="66"/>
      <c r="AD416" s="66"/>
      <c r="AE416" s="66"/>
    </row>
    <row r="417" spans="1:31" ht="14.25">
      <c r="A417" s="66"/>
      <c r="B417" s="66"/>
      <c r="C417" s="66"/>
      <c r="D417" s="66"/>
      <c r="E417" s="67"/>
      <c r="F417" s="67"/>
      <c r="G417" s="66"/>
      <c r="H417" s="66"/>
      <c r="I417" s="66"/>
      <c r="J417" s="66"/>
      <c r="K417" s="66"/>
      <c r="L417" s="66"/>
      <c r="M417" s="66"/>
      <c r="N417" s="66"/>
      <c r="O417" s="66"/>
      <c r="P417" s="66"/>
      <c r="Q417" s="66"/>
      <c r="R417" s="66"/>
      <c r="S417" s="66"/>
      <c r="T417" s="66"/>
      <c r="U417" s="66"/>
      <c r="V417" s="66"/>
      <c r="W417" s="66"/>
      <c r="X417" s="66"/>
      <c r="Y417" s="66"/>
      <c r="Z417" s="66"/>
      <c r="AA417" s="66"/>
      <c r="AB417" s="66"/>
      <c r="AC417" s="66"/>
      <c r="AD417" s="66"/>
      <c r="AE417" s="66"/>
    </row>
    <row r="418" spans="1:31" ht="14.25">
      <c r="A418" s="66"/>
      <c r="B418" s="66"/>
      <c r="C418" s="66"/>
      <c r="D418" s="66"/>
      <c r="E418" s="67"/>
      <c r="F418" s="67"/>
      <c r="G418" s="66"/>
      <c r="H418" s="66"/>
      <c r="I418" s="66"/>
      <c r="J418" s="66"/>
      <c r="K418" s="66"/>
      <c r="L418" s="66"/>
      <c r="M418" s="66"/>
      <c r="N418" s="66"/>
      <c r="O418" s="66"/>
      <c r="P418" s="66"/>
      <c r="Q418" s="66"/>
      <c r="R418" s="66"/>
      <c r="S418" s="66"/>
      <c r="T418" s="66"/>
      <c r="U418" s="66"/>
      <c r="V418" s="66"/>
      <c r="W418" s="66"/>
      <c r="X418" s="66"/>
      <c r="Y418" s="66"/>
      <c r="Z418" s="66"/>
      <c r="AA418" s="66"/>
      <c r="AB418" s="66"/>
      <c r="AC418" s="66"/>
      <c r="AD418" s="66"/>
      <c r="AE418" s="66"/>
    </row>
    <row r="419" spans="1:31" ht="14.25">
      <c r="A419" s="66"/>
      <c r="B419" s="66"/>
      <c r="C419" s="66"/>
      <c r="D419" s="66"/>
      <c r="E419" s="67"/>
      <c r="F419" s="67"/>
      <c r="G419" s="66"/>
      <c r="H419" s="66"/>
      <c r="I419" s="66"/>
      <c r="J419" s="66"/>
      <c r="K419" s="66"/>
      <c r="L419" s="66"/>
      <c r="M419" s="66"/>
      <c r="N419" s="66"/>
      <c r="O419" s="66"/>
      <c r="P419" s="66"/>
      <c r="Q419" s="66"/>
      <c r="R419" s="66"/>
      <c r="S419" s="66"/>
      <c r="T419" s="66"/>
      <c r="U419" s="66"/>
      <c r="V419" s="66"/>
      <c r="W419" s="66"/>
      <c r="X419" s="66"/>
      <c r="Y419" s="66"/>
      <c r="Z419" s="66"/>
      <c r="AA419" s="66"/>
      <c r="AB419" s="66"/>
      <c r="AC419" s="66"/>
      <c r="AD419" s="66"/>
      <c r="AE419" s="66"/>
    </row>
    <row r="420" spans="1:31" ht="14.25">
      <c r="A420" s="66"/>
      <c r="B420" s="66"/>
      <c r="C420" s="66"/>
      <c r="D420" s="66"/>
      <c r="E420" s="67"/>
      <c r="F420" s="67"/>
      <c r="G420" s="66"/>
      <c r="H420" s="66"/>
      <c r="I420" s="66"/>
      <c r="J420" s="66"/>
      <c r="K420" s="66"/>
      <c r="L420" s="66"/>
      <c r="M420" s="66"/>
      <c r="N420" s="66"/>
      <c r="O420" s="66"/>
      <c r="P420" s="66"/>
      <c r="Q420" s="66"/>
      <c r="R420" s="66"/>
      <c r="S420" s="66"/>
      <c r="T420" s="66"/>
      <c r="U420" s="66"/>
      <c r="V420" s="66"/>
      <c r="W420" s="66"/>
      <c r="X420" s="66"/>
      <c r="Y420" s="66"/>
      <c r="Z420" s="66"/>
      <c r="AA420" s="66"/>
      <c r="AB420" s="66"/>
      <c r="AC420" s="66"/>
      <c r="AD420" s="66"/>
      <c r="AE420" s="66"/>
    </row>
    <row r="421" spans="1:31" ht="14.25">
      <c r="A421" s="66"/>
      <c r="B421" s="66"/>
      <c r="C421" s="66"/>
      <c r="D421" s="66"/>
      <c r="E421" s="67"/>
      <c r="F421" s="67"/>
      <c r="G421" s="66"/>
      <c r="H421" s="66"/>
      <c r="I421" s="66"/>
      <c r="J421" s="66"/>
      <c r="K421" s="66"/>
      <c r="L421" s="66"/>
      <c r="M421" s="66"/>
      <c r="N421" s="66"/>
      <c r="O421" s="66"/>
      <c r="P421" s="66"/>
      <c r="Q421" s="66"/>
      <c r="R421" s="66"/>
      <c r="S421" s="66"/>
      <c r="T421" s="66"/>
      <c r="U421" s="66"/>
      <c r="V421" s="66"/>
      <c r="W421" s="66"/>
      <c r="X421" s="66"/>
      <c r="Y421" s="66"/>
      <c r="Z421" s="66"/>
      <c r="AA421" s="66"/>
      <c r="AB421" s="66"/>
      <c r="AC421" s="66"/>
      <c r="AD421" s="66"/>
      <c r="AE421" s="66"/>
    </row>
    <row r="422" spans="1:31" ht="14.25">
      <c r="A422" s="66"/>
      <c r="B422" s="66"/>
      <c r="C422" s="66"/>
      <c r="D422" s="66"/>
      <c r="E422" s="67"/>
      <c r="F422" s="67"/>
      <c r="G422" s="66"/>
      <c r="H422" s="66"/>
      <c r="I422" s="66"/>
      <c r="J422" s="66"/>
      <c r="K422" s="66"/>
      <c r="L422" s="66"/>
      <c r="M422" s="66"/>
      <c r="N422" s="66"/>
      <c r="O422" s="66"/>
      <c r="P422" s="66"/>
      <c r="Q422" s="66"/>
      <c r="R422" s="66"/>
      <c r="S422" s="66"/>
      <c r="T422" s="66"/>
      <c r="U422" s="66"/>
      <c r="V422" s="66"/>
      <c r="W422" s="66"/>
      <c r="X422" s="66"/>
      <c r="Y422" s="66"/>
      <c r="Z422" s="66"/>
      <c r="AA422" s="66"/>
      <c r="AB422" s="66"/>
      <c r="AC422" s="66"/>
      <c r="AD422" s="66"/>
      <c r="AE422" s="66"/>
    </row>
    <row r="423" spans="1:31" ht="14.25">
      <c r="A423" s="66"/>
      <c r="B423" s="66"/>
      <c r="C423" s="66"/>
      <c r="D423" s="66"/>
      <c r="E423" s="67"/>
      <c r="F423" s="67"/>
      <c r="G423" s="66"/>
      <c r="H423" s="66"/>
      <c r="I423" s="66"/>
      <c r="J423" s="66"/>
      <c r="K423" s="66"/>
      <c r="L423" s="66"/>
      <c r="M423" s="66"/>
      <c r="N423" s="66"/>
      <c r="O423" s="66"/>
      <c r="P423" s="66"/>
      <c r="Q423" s="66"/>
      <c r="R423" s="66"/>
      <c r="S423" s="66"/>
      <c r="T423" s="66"/>
      <c r="U423" s="66"/>
      <c r="V423" s="66"/>
      <c r="W423" s="66"/>
      <c r="X423" s="66"/>
      <c r="Y423" s="66"/>
      <c r="Z423" s="66"/>
      <c r="AA423" s="66"/>
      <c r="AB423" s="66"/>
      <c r="AC423" s="66"/>
      <c r="AD423" s="66"/>
      <c r="AE423" s="66"/>
    </row>
    <row r="424" spans="1:31" ht="14.25">
      <c r="A424" s="66"/>
      <c r="B424" s="66"/>
      <c r="C424" s="66"/>
      <c r="D424" s="66"/>
      <c r="E424" s="67"/>
      <c r="F424" s="67"/>
      <c r="G424" s="66"/>
      <c r="H424" s="66"/>
      <c r="I424" s="66"/>
      <c r="J424" s="66"/>
      <c r="K424" s="66"/>
      <c r="L424" s="66"/>
      <c r="M424" s="66"/>
      <c r="N424" s="66"/>
      <c r="O424" s="66"/>
      <c r="P424" s="66"/>
      <c r="Q424" s="66"/>
      <c r="R424" s="66"/>
      <c r="S424" s="66"/>
      <c r="T424" s="66"/>
      <c r="U424" s="66"/>
      <c r="V424" s="66"/>
      <c r="W424" s="66"/>
      <c r="X424" s="66"/>
      <c r="Y424" s="66"/>
      <c r="Z424" s="66"/>
      <c r="AA424" s="66"/>
      <c r="AB424" s="66"/>
      <c r="AC424" s="66"/>
      <c r="AD424" s="66"/>
      <c r="AE424" s="66"/>
    </row>
    <row r="425" spans="1:31" ht="14.25">
      <c r="A425" s="66"/>
      <c r="B425" s="66"/>
      <c r="C425" s="66"/>
      <c r="D425" s="66"/>
      <c r="E425" s="67"/>
      <c r="F425" s="67"/>
      <c r="G425" s="66"/>
      <c r="H425" s="66"/>
      <c r="I425" s="66"/>
      <c r="J425" s="66"/>
      <c r="K425" s="66"/>
      <c r="L425" s="66"/>
      <c r="M425" s="66"/>
      <c r="N425" s="66"/>
      <c r="O425" s="66"/>
      <c r="P425" s="66"/>
      <c r="Q425" s="66"/>
      <c r="R425" s="66"/>
      <c r="S425" s="66"/>
      <c r="T425" s="66"/>
      <c r="U425" s="66"/>
      <c r="V425" s="66"/>
      <c r="W425" s="66"/>
      <c r="X425" s="66"/>
      <c r="Y425" s="66"/>
      <c r="Z425" s="66"/>
      <c r="AA425" s="66"/>
      <c r="AB425" s="66"/>
      <c r="AC425" s="66"/>
      <c r="AD425" s="66"/>
      <c r="AE425" s="66"/>
    </row>
    <row r="426" spans="1:31" ht="14.25">
      <c r="A426" s="66"/>
      <c r="B426" s="66"/>
      <c r="C426" s="66"/>
      <c r="D426" s="66"/>
      <c r="E426" s="67"/>
      <c r="F426" s="67"/>
      <c r="G426" s="66"/>
      <c r="H426" s="66"/>
      <c r="I426" s="66"/>
      <c r="J426" s="66"/>
      <c r="K426" s="66"/>
      <c r="L426" s="66"/>
      <c r="M426" s="66"/>
      <c r="N426" s="66"/>
      <c r="O426" s="66"/>
      <c r="P426" s="66"/>
      <c r="Q426" s="66"/>
      <c r="R426" s="66"/>
      <c r="S426" s="66"/>
      <c r="T426" s="66"/>
      <c r="U426" s="66"/>
      <c r="V426" s="66"/>
      <c r="W426" s="66"/>
      <c r="X426" s="66"/>
      <c r="Y426" s="66"/>
      <c r="Z426" s="66"/>
      <c r="AA426" s="66"/>
      <c r="AB426" s="66"/>
      <c r="AC426" s="66"/>
      <c r="AD426" s="66"/>
      <c r="AE426" s="66"/>
    </row>
    <row r="427" spans="1:31" ht="14.25">
      <c r="A427" s="66"/>
      <c r="B427" s="66"/>
      <c r="C427" s="66"/>
      <c r="D427" s="66"/>
      <c r="E427" s="67"/>
      <c r="F427" s="67"/>
      <c r="G427" s="66"/>
      <c r="H427" s="66"/>
      <c r="I427" s="66"/>
      <c r="J427" s="66"/>
      <c r="K427" s="66"/>
      <c r="L427" s="66"/>
      <c r="M427" s="66"/>
      <c r="N427" s="66"/>
      <c r="O427" s="66"/>
      <c r="P427" s="66"/>
      <c r="Q427" s="66"/>
      <c r="R427" s="66"/>
      <c r="S427" s="66"/>
      <c r="T427" s="66"/>
      <c r="U427" s="66"/>
      <c r="V427" s="66"/>
      <c r="W427" s="66"/>
      <c r="X427" s="66"/>
      <c r="Y427" s="66"/>
      <c r="Z427" s="66"/>
      <c r="AA427" s="66"/>
      <c r="AB427" s="66"/>
      <c r="AC427" s="66"/>
      <c r="AD427" s="66"/>
      <c r="AE427" s="66"/>
    </row>
    <row r="428" spans="1:31" ht="14.25">
      <c r="A428" s="66"/>
      <c r="B428" s="66"/>
      <c r="C428" s="66"/>
      <c r="D428" s="66"/>
      <c r="E428" s="67"/>
      <c r="F428" s="67"/>
      <c r="G428" s="66"/>
      <c r="H428" s="66"/>
      <c r="I428" s="66"/>
      <c r="J428" s="66"/>
      <c r="K428" s="66"/>
      <c r="L428" s="66"/>
      <c r="M428" s="66"/>
      <c r="N428" s="66"/>
      <c r="O428" s="66"/>
      <c r="P428" s="66"/>
      <c r="Q428" s="66"/>
      <c r="R428" s="66"/>
      <c r="S428" s="66"/>
      <c r="T428" s="66"/>
      <c r="U428" s="66"/>
      <c r="V428" s="66"/>
      <c r="W428" s="66"/>
      <c r="X428" s="66"/>
      <c r="Y428" s="66"/>
      <c r="Z428" s="66"/>
      <c r="AA428" s="66"/>
      <c r="AB428" s="66"/>
      <c r="AC428" s="66"/>
      <c r="AD428" s="66"/>
      <c r="AE428" s="66"/>
    </row>
    <row r="429" spans="1:31" ht="14.25">
      <c r="A429" s="66"/>
      <c r="B429" s="66"/>
      <c r="C429" s="66"/>
      <c r="D429" s="66"/>
      <c r="E429" s="67"/>
      <c r="F429" s="67"/>
      <c r="G429" s="66"/>
      <c r="H429" s="66"/>
      <c r="I429" s="66"/>
      <c r="J429" s="66"/>
      <c r="K429" s="66"/>
      <c r="L429" s="66"/>
      <c r="M429" s="66"/>
      <c r="N429" s="66"/>
      <c r="O429" s="66"/>
      <c r="P429" s="66"/>
      <c r="Q429" s="66"/>
      <c r="R429" s="66"/>
      <c r="S429" s="66"/>
      <c r="T429" s="66"/>
      <c r="U429" s="66"/>
      <c r="V429" s="66"/>
      <c r="W429" s="66"/>
      <c r="X429" s="66"/>
      <c r="Y429" s="66"/>
      <c r="Z429" s="66"/>
      <c r="AA429" s="66"/>
      <c r="AB429" s="66"/>
      <c r="AC429" s="66"/>
      <c r="AD429" s="66"/>
      <c r="AE429" s="66"/>
    </row>
    <row r="430" spans="1:31" ht="14.25">
      <c r="A430" s="66"/>
      <c r="B430" s="66"/>
      <c r="C430" s="66"/>
      <c r="D430" s="66"/>
      <c r="E430" s="67"/>
      <c r="F430" s="67"/>
      <c r="G430" s="66"/>
      <c r="H430" s="66"/>
      <c r="I430" s="66"/>
      <c r="J430" s="66"/>
      <c r="K430" s="66"/>
      <c r="L430" s="66"/>
      <c r="M430" s="66"/>
      <c r="N430" s="66"/>
      <c r="O430" s="66"/>
      <c r="P430" s="66"/>
      <c r="Q430" s="66"/>
      <c r="R430" s="66"/>
      <c r="S430" s="66"/>
      <c r="T430" s="66"/>
      <c r="U430" s="66"/>
      <c r="V430" s="66"/>
      <c r="W430" s="66"/>
      <c r="X430" s="66"/>
      <c r="Y430" s="66"/>
      <c r="Z430" s="66"/>
      <c r="AA430" s="66"/>
      <c r="AB430" s="66"/>
      <c r="AC430" s="66"/>
      <c r="AD430" s="66"/>
      <c r="AE430" s="66"/>
    </row>
    <row r="431" spans="1:31" ht="14.25">
      <c r="A431" s="66"/>
      <c r="B431" s="66"/>
      <c r="C431" s="66"/>
      <c r="D431" s="66"/>
      <c r="E431" s="67"/>
      <c r="F431" s="67"/>
      <c r="G431" s="66"/>
      <c r="H431" s="66"/>
      <c r="I431" s="66"/>
      <c r="J431" s="66"/>
      <c r="K431" s="66"/>
      <c r="L431" s="66"/>
      <c r="M431" s="66"/>
      <c r="N431" s="66"/>
      <c r="O431" s="66"/>
      <c r="P431" s="66"/>
      <c r="Q431" s="66"/>
      <c r="R431" s="66"/>
      <c r="S431" s="66"/>
      <c r="T431" s="66"/>
      <c r="U431" s="66"/>
      <c r="V431" s="66"/>
      <c r="W431" s="66"/>
      <c r="X431" s="66"/>
      <c r="Y431" s="66"/>
      <c r="Z431" s="66"/>
      <c r="AA431" s="66"/>
      <c r="AB431" s="66"/>
      <c r="AC431" s="66"/>
      <c r="AD431" s="66"/>
      <c r="AE431" s="66"/>
    </row>
    <row r="432" spans="1:31" ht="14.25">
      <c r="A432" s="66"/>
      <c r="B432" s="66"/>
      <c r="C432" s="66"/>
      <c r="D432" s="66"/>
      <c r="E432" s="67"/>
      <c r="F432" s="67"/>
      <c r="G432" s="66"/>
      <c r="H432" s="66"/>
      <c r="I432" s="66"/>
      <c r="J432" s="66"/>
      <c r="K432" s="66"/>
      <c r="L432" s="66"/>
      <c r="M432" s="66"/>
      <c r="N432" s="66"/>
      <c r="O432" s="66"/>
      <c r="P432" s="66"/>
      <c r="Q432" s="66"/>
      <c r="R432" s="66"/>
      <c r="S432" s="66"/>
      <c r="T432" s="66"/>
      <c r="U432" s="66"/>
      <c r="V432" s="66"/>
      <c r="W432" s="66"/>
      <c r="X432" s="66"/>
      <c r="Y432" s="66"/>
      <c r="Z432" s="66"/>
      <c r="AA432" s="66"/>
      <c r="AB432" s="66"/>
      <c r="AC432" s="66"/>
      <c r="AD432" s="66"/>
      <c r="AE432" s="66"/>
    </row>
    <row r="433" spans="1:31" ht="14.25">
      <c r="A433" s="66"/>
      <c r="B433" s="66"/>
      <c r="C433" s="66"/>
      <c r="D433" s="66"/>
      <c r="E433" s="67"/>
      <c r="F433" s="67"/>
      <c r="G433" s="66"/>
      <c r="H433" s="66"/>
      <c r="I433" s="66"/>
      <c r="J433" s="66"/>
      <c r="K433" s="66"/>
      <c r="L433" s="66"/>
      <c r="M433" s="66"/>
      <c r="N433" s="66"/>
      <c r="O433" s="66"/>
      <c r="P433" s="66"/>
      <c r="Q433" s="66"/>
      <c r="R433" s="66"/>
      <c r="S433" s="66"/>
      <c r="T433" s="66"/>
      <c r="U433" s="66"/>
      <c r="V433" s="66"/>
      <c r="W433" s="66"/>
      <c r="X433" s="66"/>
      <c r="Y433" s="66"/>
      <c r="Z433" s="66"/>
      <c r="AA433" s="66"/>
      <c r="AB433" s="66"/>
      <c r="AC433" s="66"/>
      <c r="AD433" s="66"/>
      <c r="AE433" s="66"/>
    </row>
    <row r="434" spans="1:31" ht="14.25">
      <c r="A434" s="66"/>
      <c r="B434" s="66"/>
      <c r="C434" s="66"/>
      <c r="D434" s="66"/>
      <c r="E434" s="67"/>
      <c r="F434" s="67"/>
      <c r="G434" s="66"/>
      <c r="H434" s="66"/>
      <c r="I434" s="66"/>
      <c r="J434" s="66"/>
      <c r="K434" s="66"/>
      <c r="L434" s="66"/>
      <c r="M434" s="66"/>
      <c r="N434" s="66"/>
      <c r="O434" s="66"/>
      <c r="P434" s="66"/>
      <c r="Q434" s="66"/>
      <c r="R434" s="66"/>
      <c r="S434" s="66"/>
      <c r="T434" s="66"/>
      <c r="U434" s="66"/>
      <c r="V434" s="66"/>
      <c r="W434" s="66"/>
      <c r="X434" s="66"/>
      <c r="Y434" s="66"/>
      <c r="Z434" s="66"/>
      <c r="AA434" s="66"/>
      <c r="AB434" s="66"/>
      <c r="AC434" s="66"/>
      <c r="AD434" s="66"/>
      <c r="AE434" s="66"/>
    </row>
    <row r="435" spans="1:31" ht="14.25">
      <c r="A435" s="66"/>
      <c r="B435" s="66"/>
      <c r="C435" s="66"/>
      <c r="D435" s="66"/>
      <c r="E435" s="67"/>
      <c r="F435" s="67"/>
      <c r="G435" s="66"/>
      <c r="H435" s="66"/>
      <c r="I435" s="66"/>
      <c r="J435" s="66"/>
      <c r="K435" s="66"/>
      <c r="L435" s="66"/>
      <c r="M435" s="66"/>
      <c r="N435" s="66"/>
      <c r="O435" s="66"/>
      <c r="P435" s="66"/>
      <c r="Q435" s="66"/>
      <c r="R435" s="66"/>
      <c r="S435" s="66"/>
      <c r="T435" s="66"/>
      <c r="U435" s="66"/>
      <c r="V435" s="66"/>
      <c r="W435" s="66"/>
      <c r="X435" s="66"/>
      <c r="Y435" s="66"/>
      <c r="Z435" s="66"/>
      <c r="AA435" s="66"/>
      <c r="AB435" s="66"/>
      <c r="AC435" s="66"/>
      <c r="AD435" s="66"/>
      <c r="AE435" s="66"/>
    </row>
    <row r="436" spans="1:31" ht="14.25">
      <c r="A436" s="66"/>
      <c r="B436" s="66"/>
      <c r="C436" s="66"/>
      <c r="D436" s="66"/>
      <c r="E436" s="67"/>
      <c r="F436" s="67"/>
      <c r="G436" s="66"/>
      <c r="H436" s="66"/>
      <c r="I436" s="66"/>
      <c r="J436" s="66"/>
      <c r="K436" s="66"/>
      <c r="L436" s="66"/>
      <c r="M436" s="66"/>
      <c r="N436" s="66"/>
      <c r="O436" s="66"/>
      <c r="P436" s="66"/>
      <c r="Q436" s="66"/>
      <c r="R436" s="66"/>
      <c r="S436" s="66"/>
      <c r="T436" s="66"/>
      <c r="U436" s="66"/>
      <c r="V436" s="66"/>
      <c r="W436" s="66"/>
      <c r="X436" s="66"/>
      <c r="Y436" s="66"/>
      <c r="Z436" s="66"/>
      <c r="AA436" s="66"/>
      <c r="AB436" s="66"/>
      <c r="AC436" s="66"/>
      <c r="AD436" s="66"/>
      <c r="AE436" s="66"/>
    </row>
    <row r="437" spans="1:31" ht="14.25">
      <c r="A437" s="66"/>
      <c r="B437" s="66"/>
      <c r="C437" s="66"/>
      <c r="D437" s="66"/>
      <c r="E437" s="67"/>
      <c r="F437" s="67"/>
      <c r="G437" s="66"/>
      <c r="H437" s="66"/>
      <c r="I437" s="66"/>
      <c r="J437" s="66"/>
      <c r="K437" s="66"/>
      <c r="L437" s="66"/>
      <c r="M437" s="66"/>
      <c r="N437" s="66"/>
      <c r="O437" s="66"/>
      <c r="P437" s="66"/>
      <c r="Q437" s="66"/>
      <c r="R437" s="66"/>
      <c r="S437" s="66"/>
      <c r="T437" s="66"/>
      <c r="U437" s="66"/>
      <c r="V437" s="66"/>
      <c r="W437" s="66"/>
      <c r="X437" s="66"/>
      <c r="Y437" s="66"/>
      <c r="Z437" s="66"/>
      <c r="AA437" s="66"/>
      <c r="AB437" s="66"/>
      <c r="AC437" s="66"/>
      <c r="AD437" s="66"/>
      <c r="AE437" s="66"/>
    </row>
    <row r="438" spans="1:31" ht="14.25">
      <c r="A438" s="66"/>
      <c r="B438" s="66"/>
      <c r="C438" s="66"/>
      <c r="D438" s="66"/>
      <c r="E438" s="67"/>
      <c r="F438" s="67"/>
      <c r="G438" s="66"/>
      <c r="H438" s="66"/>
      <c r="I438" s="66"/>
      <c r="J438" s="66"/>
      <c r="K438" s="66"/>
      <c r="L438" s="66"/>
      <c r="M438" s="66"/>
      <c r="N438" s="66"/>
      <c r="O438" s="66"/>
      <c r="P438" s="66"/>
      <c r="Q438" s="66"/>
      <c r="R438" s="66"/>
      <c r="S438" s="66"/>
      <c r="T438" s="66"/>
      <c r="U438" s="66"/>
      <c r="V438" s="66"/>
      <c r="W438" s="66"/>
      <c r="X438" s="66"/>
      <c r="Y438" s="66"/>
      <c r="Z438" s="66"/>
      <c r="AA438" s="66"/>
      <c r="AB438" s="66"/>
      <c r="AC438" s="66"/>
      <c r="AD438" s="66"/>
      <c r="AE438" s="66"/>
    </row>
    <row r="439" spans="1:31" ht="14.25">
      <c r="A439" s="66"/>
      <c r="B439" s="66"/>
      <c r="C439" s="66"/>
      <c r="D439" s="66"/>
      <c r="E439" s="67"/>
      <c r="F439" s="67"/>
      <c r="G439" s="66"/>
      <c r="H439" s="66"/>
      <c r="I439" s="66"/>
      <c r="J439" s="66"/>
      <c r="K439" s="66"/>
      <c r="L439" s="66"/>
      <c r="M439" s="66"/>
      <c r="N439" s="66"/>
      <c r="O439" s="66"/>
      <c r="P439" s="66"/>
      <c r="Q439" s="66"/>
      <c r="R439" s="66"/>
      <c r="S439" s="66"/>
      <c r="T439" s="66"/>
      <c r="U439" s="66"/>
      <c r="V439" s="66"/>
      <c r="W439" s="66"/>
      <c r="X439" s="66"/>
      <c r="Y439" s="66"/>
      <c r="Z439" s="66"/>
      <c r="AA439" s="66"/>
      <c r="AB439" s="66"/>
      <c r="AC439" s="66"/>
      <c r="AD439" s="66"/>
      <c r="AE439" s="66"/>
    </row>
    <row r="440" spans="1:31" ht="14.25">
      <c r="A440" s="66"/>
      <c r="B440" s="66"/>
      <c r="C440" s="66"/>
      <c r="D440" s="66"/>
      <c r="E440" s="67"/>
      <c r="F440" s="67"/>
      <c r="G440" s="66"/>
      <c r="H440" s="66"/>
      <c r="I440" s="66"/>
      <c r="J440" s="66"/>
      <c r="K440" s="66"/>
      <c r="L440" s="66"/>
      <c r="M440" s="66"/>
      <c r="N440" s="66"/>
      <c r="O440" s="66"/>
      <c r="P440" s="66"/>
      <c r="Q440" s="66"/>
      <c r="R440" s="66"/>
      <c r="S440" s="66"/>
      <c r="T440" s="66"/>
      <c r="U440" s="66"/>
      <c r="V440" s="66"/>
      <c r="W440" s="66"/>
      <c r="X440" s="66"/>
      <c r="Y440" s="66"/>
      <c r="Z440" s="66"/>
      <c r="AA440" s="66"/>
      <c r="AB440" s="66"/>
      <c r="AC440" s="66"/>
      <c r="AD440" s="66"/>
      <c r="AE440" s="66"/>
    </row>
    <row r="441" spans="1:31" ht="14.25">
      <c r="A441" s="66"/>
      <c r="B441" s="66"/>
      <c r="C441" s="66"/>
      <c r="D441" s="66"/>
      <c r="E441" s="67"/>
      <c r="F441" s="67"/>
      <c r="G441" s="66"/>
      <c r="H441" s="66"/>
      <c r="I441" s="66"/>
      <c r="J441" s="66"/>
      <c r="K441" s="66"/>
      <c r="L441" s="66"/>
      <c r="M441" s="66"/>
      <c r="N441" s="66"/>
      <c r="O441" s="66"/>
      <c r="P441" s="66"/>
      <c r="Q441" s="66"/>
      <c r="R441" s="66"/>
      <c r="S441" s="66"/>
      <c r="T441" s="66"/>
      <c r="U441" s="66"/>
      <c r="V441" s="66"/>
      <c r="W441" s="66"/>
      <c r="X441" s="66"/>
      <c r="Y441" s="66"/>
      <c r="Z441" s="66"/>
      <c r="AA441" s="66"/>
      <c r="AB441" s="66"/>
      <c r="AC441" s="66"/>
      <c r="AD441" s="66"/>
      <c r="AE441" s="66"/>
    </row>
    <row r="442" spans="1:31" ht="14.25">
      <c r="A442" s="66"/>
      <c r="B442" s="66"/>
      <c r="C442" s="66"/>
      <c r="D442" s="66"/>
      <c r="E442" s="67"/>
      <c r="F442" s="67"/>
      <c r="G442" s="66"/>
      <c r="H442" s="66"/>
      <c r="I442" s="66"/>
      <c r="J442" s="66"/>
      <c r="K442" s="66"/>
      <c r="L442" s="66"/>
      <c r="M442" s="66"/>
      <c r="N442" s="66"/>
      <c r="O442" s="66"/>
      <c r="P442" s="66"/>
      <c r="Q442" s="66"/>
      <c r="R442" s="66"/>
      <c r="S442" s="66"/>
      <c r="T442" s="66"/>
      <c r="U442" s="66"/>
      <c r="V442" s="66"/>
      <c r="W442" s="66"/>
      <c r="X442" s="66"/>
      <c r="Y442" s="66"/>
      <c r="Z442" s="66"/>
      <c r="AA442" s="66"/>
      <c r="AB442" s="66"/>
      <c r="AC442" s="66"/>
      <c r="AD442" s="66"/>
      <c r="AE442" s="66"/>
    </row>
    <row r="443" spans="1:31" ht="14.25">
      <c r="A443" s="66"/>
      <c r="B443" s="66"/>
      <c r="C443" s="66"/>
      <c r="D443" s="66"/>
      <c r="E443" s="67"/>
      <c r="F443" s="67"/>
      <c r="G443" s="66"/>
      <c r="H443" s="66"/>
      <c r="I443" s="66"/>
      <c r="J443" s="66"/>
      <c r="K443" s="66"/>
      <c r="L443" s="66"/>
      <c r="M443" s="66"/>
      <c r="N443" s="66"/>
      <c r="O443" s="66"/>
      <c r="P443" s="66"/>
      <c r="Q443" s="66"/>
      <c r="R443" s="66"/>
      <c r="S443" s="66"/>
      <c r="T443" s="66"/>
      <c r="U443" s="66"/>
      <c r="V443" s="66"/>
      <c r="W443" s="66"/>
      <c r="X443" s="66"/>
      <c r="Y443" s="66"/>
      <c r="Z443" s="66"/>
      <c r="AA443" s="66"/>
      <c r="AB443" s="66"/>
      <c r="AC443" s="66"/>
      <c r="AD443" s="66"/>
      <c r="AE443" s="66"/>
    </row>
    <row r="444" spans="1:31" ht="14.25">
      <c r="A444" s="66"/>
      <c r="B444" s="66"/>
      <c r="C444" s="66"/>
      <c r="D444" s="66"/>
      <c r="E444" s="67"/>
      <c r="F444" s="67"/>
      <c r="G444" s="66"/>
      <c r="H444" s="66"/>
      <c r="I444" s="66"/>
      <c r="J444" s="66"/>
      <c r="K444" s="66"/>
      <c r="L444" s="66"/>
      <c r="M444" s="66"/>
      <c r="N444" s="66"/>
      <c r="O444" s="66"/>
      <c r="P444" s="66"/>
      <c r="Q444" s="66"/>
      <c r="R444" s="66"/>
      <c r="S444" s="66"/>
      <c r="T444" s="66"/>
      <c r="U444" s="66"/>
      <c r="V444" s="66"/>
      <c r="W444" s="66"/>
      <c r="X444" s="66"/>
      <c r="Y444" s="66"/>
      <c r="Z444" s="66"/>
      <c r="AA444" s="66"/>
      <c r="AB444" s="66"/>
      <c r="AC444" s="66"/>
      <c r="AD444" s="66"/>
      <c r="AE444" s="66"/>
    </row>
    <row r="445" spans="1:31" ht="14.25">
      <c r="A445" s="66"/>
      <c r="B445" s="66"/>
      <c r="C445" s="66"/>
      <c r="D445" s="66"/>
      <c r="E445" s="67"/>
      <c r="F445" s="67"/>
      <c r="G445" s="66"/>
      <c r="H445" s="66"/>
      <c r="I445" s="66"/>
      <c r="J445" s="66"/>
      <c r="K445" s="66"/>
      <c r="L445" s="66"/>
      <c r="M445" s="66"/>
      <c r="N445" s="66"/>
      <c r="O445" s="66"/>
      <c r="P445" s="66"/>
      <c r="Q445" s="66"/>
      <c r="R445" s="66"/>
      <c r="S445" s="66"/>
      <c r="T445" s="66"/>
      <c r="U445" s="66"/>
      <c r="V445" s="66"/>
      <c r="W445" s="66"/>
      <c r="X445" s="66"/>
      <c r="Y445" s="66"/>
      <c r="Z445" s="66"/>
      <c r="AA445" s="66"/>
      <c r="AB445" s="66"/>
      <c r="AC445" s="66"/>
      <c r="AD445" s="66"/>
      <c r="AE445" s="66"/>
    </row>
    <row r="446" spans="1:31" ht="14.25">
      <c r="A446" s="66"/>
      <c r="B446" s="66"/>
      <c r="C446" s="66"/>
      <c r="D446" s="66"/>
      <c r="E446" s="67"/>
      <c r="F446" s="67"/>
      <c r="G446" s="66"/>
      <c r="H446" s="66"/>
      <c r="I446" s="66"/>
      <c r="J446" s="66"/>
      <c r="K446" s="66"/>
      <c r="L446" s="66"/>
      <c r="M446" s="66"/>
      <c r="N446" s="66"/>
      <c r="O446" s="66"/>
      <c r="P446" s="66"/>
      <c r="Q446" s="66"/>
      <c r="R446" s="66"/>
      <c r="S446" s="66"/>
      <c r="T446" s="66"/>
      <c r="U446" s="66"/>
      <c r="V446" s="66"/>
      <c r="W446" s="66"/>
      <c r="X446" s="66"/>
      <c r="Y446" s="66"/>
      <c r="Z446" s="66"/>
      <c r="AA446" s="66"/>
      <c r="AB446" s="66"/>
      <c r="AC446" s="66"/>
      <c r="AD446" s="66"/>
      <c r="AE446" s="66"/>
    </row>
    <row r="447" spans="1:31" ht="14.25">
      <c r="A447" s="66"/>
      <c r="B447" s="66"/>
      <c r="C447" s="66"/>
      <c r="D447" s="66"/>
      <c r="E447" s="67"/>
      <c r="F447" s="67"/>
      <c r="G447" s="66"/>
      <c r="H447" s="66"/>
      <c r="I447" s="66"/>
      <c r="J447" s="66"/>
      <c r="K447" s="66"/>
      <c r="L447" s="66"/>
      <c r="M447" s="66"/>
      <c r="N447" s="66"/>
      <c r="O447" s="66"/>
      <c r="P447" s="66"/>
      <c r="Q447" s="66"/>
      <c r="R447" s="66"/>
      <c r="S447" s="66"/>
      <c r="T447" s="66"/>
      <c r="U447" s="66"/>
      <c r="V447" s="66"/>
      <c r="W447" s="66"/>
      <c r="X447" s="66"/>
      <c r="Y447" s="66"/>
      <c r="Z447" s="66"/>
      <c r="AA447" s="66"/>
      <c r="AB447" s="66"/>
      <c r="AC447" s="66"/>
      <c r="AD447" s="66"/>
      <c r="AE447" s="66"/>
    </row>
    <row r="448" spans="1:31" ht="14.25">
      <c r="A448" s="66"/>
      <c r="B448" s="66"/>
      <c r="C448" s="66"/>
      <c r="D448" s="66"/>
      <c r="E448" s="67"/>
      <c r="F448" s="67"/>
      <c r="G448" s="66"/>
      <c r="H448" s="66"/>
      <c r="I448" s="66"/>
      <c r="J448" s="66"/>
      <c r="K448" s="66"/>
      <c r="L448" s="66"/>
      <c r="M448" s="66"/>
      <c r="N448" s="66"/>
      <c r="O448" s="66"/>
      <c r="P448" s="66"/>
      <c r="Q448" s="66"/>
      <c r="R448" s="66"/>
      <c r="S448" s="66"/>
      <c r="T448" s="66"/>
      <c r="U448" s="66"/>
      <c r="V448" s="66"/>
      <c r="W448" s="66"/>
      <c r="X448" s="66"/>
      <c r="Y448" s="66"/>
      <c r="Z448" s="66"/>
      <c r="AA448" s="66"/>
      <c r="AB448" s="66"/>
      <c r="AC448" s="66"/>
      <c r="AD448" s="66"/>
      <c r="AE448" s="66"/>
    </row>
    <row r="449" spans="1:31" ht="14.25">
      <c r="A449" s="66"/>
      <c r="B449" s="66"/>
      <c r="C449" s="66"/>
      <c r="D449" s="66"/>
      <c r="E449" s="67"/>
      <c r="F449" s="67"/>
      <c r="G449" s="66"/>
      <c r="H449" s="66"/>
      <c r="I449" s="66"/>
      <c r="J449" s="66"/>
      <c r="K449" s="66"/>
      <c r="L449" s="66"/>
      <c r="M449" s="66"/>
      <c r="N449" s="66"/>
      <c r="O449" s="66"/>
      <c r="P449" s="66"/>
      <c r="Q449" s="66"/>
      <c r="R449" s="66"/>
      <c r="S449" s="66"/>
      <c r="T449" s="66"/>
      <c r="U449" s="66"/>
      <c r="V449" s="66"/>
      <c r="W449" s="66"/>
      <c r="X449" s="66"/>
      <c r="Y449" s="66"/>
      <c r="Z449" s="66"/>
      <c r="AA449" s="66"/>
      <c r="AB449" s="66"/>
      <c r="AC449" s="66"/>
      <c r="AD449" s="66"/>
      <c r="AE449" s="66"/>
    </row>
    <row r="450" spans="1:31" ht="14.25">
      <c r="A450" s="66"/>
      <c r="B450" s="66"/>
      <c r="C450" s="66"/>
      <c r="D450" s="66"/>
      <c r="E450" s="67"/>
      <c r="F450" s="67"/>
      <c r="G450" s="66"/>
      <c r="H450" s="66"/>
      <c r="I450" s="66"/>
      <c r="J450" s="66"/>
      <c r="K450" s="66"/>
      <c r="L450" s="66"/>
      <c r="M450" s="66"/>
      <c r="N450" s="66"/>
      <c r="O450" s="66"/>
      <c r="P450" s="66"/>
      <c r="Q450" s="66"/>
      <c r="R450" s="66"/>
      <c r="S450" s="66"/>
      <c r="T450" s="66"/>
      <c r="U450" s="66"/>
      <c r="V450" s="66"/>
      <c r="W450" s="66"/>
      <c r="X450" s="66"/>
      <c r="Y450" s="66"/>
      <c r="Z450" s="66"/>
      <c r="AA450" s="66"/>
      <c r="AB450" s="66"/>
      <c r="AC450" s="66"/>
      <c r="AD450" s="66"/>
      <c r="AE450" s="66"/>
    </row>
    <row r="451" spans="1:31" ht="14.25">
      <c r="A451" s="66"/>
      <c r="B451" s="66"/>
      <c r="C451" s="66"/>
      <c r="D451" s="66"/>
      <c r="E451" s="67"/>
      <c r="F451" s="67"/>
      <c r="G451" s="66"/>
      <c r="H451" s="66"/>
      <c r="I451" s="66"/>
      <c r="J451" s="66"/>
      <c r="K451" s="66"/>
      <c r="L451" s="66"/>
      <c r="M451" s="66"/>
      <c r="N451" s="66"/>
      <c r="O451" s="66"/>
      <c r="P451" s="66"/>
      <c r="Q451" s="66"/>
      <c r="R451" s="66"/>
      <c r="S451" s="66"/>
      <c r="T451" s="66"/>
      <c r="U451" s="66"/>
      <c r="V451" s="66"/>
      <c r="W451" s="66"/>
      <c r="X451" s="66"/>
      <c r="Y451" s="66"/>
      <c r="Z451" s="66"/>
      <c r="AA451" s="66"/>
      <c r="AB451" s="66"/>
      <c r="AC451" s="66"/>
      <c r="AD451" s="66"/>
      <c r="AE451" s="66"/>
    </row>
    <row r="452" spans="1:31" ht="14.25">
      <c r="A452" s="66"/>
      <c r="B452" s="66"/>
      <c r="C452" s="66"/>
      <c r="D452" s="66"/>
      <c r="E452" s="67"/>
      <c r="F452" s="67"/>
      <c r="G452" s="66"/>
      <c r="H452" s="66"/>
      <c r="I452" s="66"/>
      <c r="J452" s="66"/>
      <c r="K452" s="66"/>
      <c r="L452" s="66"/>
      <c r="M452" s="66"/>
      <c r="N452" s="66"/>
      <c r="O452" s="66"/>
      <c r="P452" s="66"/>
      <c r="Q452" s="66"/>
      <c r="R452" s="66"/>
      <c r="S452" s="66"/>
      <c r="T452" s="66"/>
      <c r="U452" s="66"/>
      <c r="V452" s="66"/>
      <c r="W452" s="66"/>
      <c r="X452" s="66"/>
      <c r="Y452" s="66"/>
      <c r="Z452" s="66"/>
      <c r="AA452" s="66"/>
      <c r="AB452" s="66"/>
      <c r="AC452" s="66"/>
      <c r="AD452" s="66"/>
      <c r="AE452" s="66"/>
    </row>
    <row r="453" spans="1:31" ht="14.25">
      <c r="A453" s="66"/>
      <c r="B453" s="66"/>
      <c r="C453" s="66"/>
      <c r="D453" s="66"/>
      <c r="E453" s="67"/>
      <c r="F453" s="67"/>
      <c r="G453" s="66"/>
      <c r="H453" s="66"/>
      <c r="I453" s="66"/>
      <c r="J453" s="66"/>
      <c r="K453" s="66"/>
      <c r="L453" s="66"/>
      <c r="M453" s="66"/>
      <c r="N453" s="66"/>
      <c r="O453" s="66"/>
      <c r="P453" s="66"/>
      <c r="Q453" s="66"/>
      <c r="R453" s="66"/>
      <c r="S453" s="66"/>
      <c r="T453" s="66"/>
      <c r="U453" s="66"/>
      <c r="V453" s="66"/>
      <c r="W453" s="66"/>
      <c r="X453" s="66"/>
      <c r="Y453" s="66"/>
      <c r="Z453" s="66"/>
      <c r="AA453" s="66"/>
      <c r="AB453" s="66"/>
      <c r="AC453" s="66"/>
      <c r="AD453" s="66"/>
      <c r="AE453" s="66"/>
    </row>
    <row r="454" spans="1:31" ht="14.25">
      <c r="A454" s="66"/>
      <c r="B454" s="66"/>
      <c r="C454" s="66"/>
      <c r="D454" s="66"/>
      <c r="E454" s="67"/>
      <c r="F454" s="67"/>
      <c r="G454" s="66"/>
      <c r="H454" s="66"/>
      <c r="I454" s="66"/>
      <c r="J454" s="66"/>
      <c r="K454" s="66"/>
      <c r="L454" s="66"/>
      <c r="M454" s="66"/>
      <c r="N454" s="66"/>
      <c r="O454" s="66"/>
      <c r="P454" s="66"/>
      <c r="Q454" s="66"/>
      <c r="R454" s="66"/>
      <c r="S454" s="66"/>
      <c r="T454" s="66"/>
      <c r="U454" s="66"/>
      <c r="V454" s="66"/>
      <c r="W454" s="66"/>
      <c r="X454" s="66"/>
      <c r="Y454" s="66"/>
      <c r="Z454" s="66"/>
      <c r="AA454" s="66"/>
      <c r="AB454" s="66"/>
      <c r="AC454" s="66"/>
      <c r="AD454" s="66"/>
      <c r="AE454" s="66"/>
    </row>
    <row r="455" spans="1:31" ht="14.25">
      <c r="A455" s="66"/>
      <c r="B455" s="66"/>
      <c r="C455" s="66"/>
      <c r="D455" s="66"/>
      <c r="E455" s="67"/>
      <c r="F455" s="67"/>
      <c r="G455" s="66"/>
      <c r="H455" s="66"/>
      <c r="I455" s="66"/>
      <c r="J455" s="66"/>
      <c r="K455" s="66"/>
      <c r="L455" s="66"/>
      <c r="M455" s="66"/>
      <c r="N455" s="66"/>
      <c r="O455" s="66"/>
      <c r="P455" s="66"/>
      <c r="Q455" s="66"/>
      <c r="R455" s="66"/>
      <c r="S455" s="66"/>
      <c r="T455" s="66"/>
      <c r="U455" s="66"/>
      <c r="V455" s="66"/>
      <c r="W455" s="66"/>
      <c r="X455" s="66"/>
      <c r="Y455" s="66"/>
      <c r="Z455" s="66"/>
      <c r="AA455" s="66"/>
      <c r="AB455" s="66"/>
      <c r="AC455" s="66"/>
      <c r="AD455" s="66"/>
      <c r="AE455" s="66"/>
    </row>
    <row r="456" spans="1:31" ht="14.25">
      <c r="A456" s="66"/>
      <c r="B456" s="66"/>
      <c r="C456" s="66"/>
      <c r="D456" s="66"/>
      <c r="E456" s="67"/>
      <c r="F456" s="67"/>
      <c r="G456" s="66"/>
      <c r="H456" s="66"/>
      <c r="I456" s="66"/>
      <c r="J456" s="66"/>
      <c r="K456" s="66"/>
      <c r="L456" s="66"/>
      <c r="M456" s="66"/>
      <c r="N456" s="66"/>
      <c r="O456" s="66"/>
      <c r="P456" s="66"/>
      <c r="Q456" s="66"/>
      <c r="R456" s="66"/>
      <c r="S456" s="66"/>
      <c r="T456" s="66"/>
      <c r="U456" s="66"/>
      <c r="V456" s="66"/>
      <c r="W456" s="66"/>
      <c r="X456" s="66"/>
      <c r="Y456" s="66"/>
      <c r="Z456" s="66"/>
      <c r="AA456" s="66"/>
      <c r="AB456" s="66"/>
      <c r="AC456" s="66"/>
      <c r="AD456" s="66"/>
      <c r="AE456" s="66"/>
    </row>
    <row r="457" spans="1:31" ht="14.25">
      <c r="A457" s="66"/>
      <c r="B457" s="66"/>
      <c r="C457" s="66"/>
      <c r="D457" s="66"/>
      <c r="E457" s="67"/>
      <c r="F457" s="67"/>
      <c r="G457" s="66"/>
      <c r="H457" s="66"/>
      <c r="I457" s="66"/>
      <c r="J457" s="66"/>
      <c r="K457" s="66"/>
      <c r="L457" s="66"/>
      <c r="M457" s="66"/>
      <c r="N457" s="66"/>
      <c r="O457" s="66"/>
      <c r="P457" s="66"/>
      <c r="Q457" s="66"/>
      <c r="R457" s="66"/>
      <c r="S457" s="66"/>
      <c r="T457" s="66"/>
      <c r="U457" s="66"/>
      <c r="V457" s="66"/>
      <c r="W457" s="66"/>
      <c r="X457" s="66"/>
      <c r="Y457" s="66"/>
      <c r="Z457" s="66"/>
      <c r="AA457" s="66"/>
      <c r="AB457" s="66"/>
      <c r="AC457" s="66"/>
      <c r="AD457" s="66"/>
      <c r="AE457" s="66"/>
    </row>
    <row r="458" spans="1:31" ht="14.25">
      <c r="A458" s="66"/>
      <c r="B458" s="66"/>
      <c r="C458" s="66"/>
      <c r="D458" s="66"/>
      <c r="E458" s="67"/>
      <c r="F458" s="67"/>
      <c r="G458" s="66"/>
      <c r="H458" s="66"/>
      <c r="I458" s="66"/>
      <c r="J458" s="66"/>
      <c r="K458" s="66"/>
      <c r="L458" s="66"/>
      <c r="M458" s="66"/>
      <c r="N458" s="66"/>
      <c r="O458" s="66"/>
      <c r="P458" s="66"/>
      <c r="Q458" s="66"/>
      <c r="R458" s="66"/>
      <c r="S458" s="66"/>
      <c r="T458" s="66"/>
      <c r="U458" s="66"/>
      <c r="V458" s="66"/>
      <c r="W458" s="66"/>
      <c r="X458" s="66"/>
      <c r="Y458" s="66"/>
      <c r="Z458" s="66"/>
      <c r="AA458" s="66"/>
      <c r="AB458" s="66"/>
      <c r="AC458" s="66"/>
      <c r="AD458" s="66"/>
      <c r="AE458" s="66"/>
    </row>
    <row r="459" spans="1:31" ht="14.25">
      <c r="A459" s="66"/>
      <c r="B459" s="66"/>
      <c r="C459" s="66"/>
      <c r="D459" s="66"/>
      <c r="E459" s="67"/>
      <c r="F459" s="67"/>
      <c r="G459" s="66"/>
      <c r="H459" s="66"/>
      <c r="I459" s="66"/>
      <c r="J459" s="66"/>
      <c r="K459" s="66"/>
      <c r="L459" s="66"/>
      <c r="M459" s="66"/>
      <c r="N459" s="66"/>
      <c r="O459" s="66"/>
      <c r="P459" s="66"/>
      <c r="Q459" s="66"/>
      <c r="R459" s="66"/>
      <c r="S459" s="66"/>
      <c r="T459" s="66"/>
      <c r="U459" s="66"/>
      <c r="V459" s="66"/>
      <c r="W459" s="66"/>
      <c r="X459" s="66"/>
      <c r="Y459" s="66"/>
      <c r="Z459" s="66"/>
      <c r="AA459" s="66"/>
      <c r="AB459" s="66"/>
      <c r="AC459" s="66"/>
      <c r="AD459" s="66"/>
      <c r="AE459" s="66"/>
    </row>
    <row r="460" spans="1:31" ht="14.25">
      <c r="A460" s="66"/>
      <c r="B460" s="66"/>
      <c r="C460" s="66"/>
      <c r="D460" s="66"/>
      <c r="E460" s="67"/>
      <c r="F460" s="67"/>
      <c r="G460" s="66"/>
      <c r="H460" s="66"/>
      <c r="I460" s="66"/>
      <c r="J460" s="66"/>
      <c r="K460" s="66"/>
      <c r="L460" s="66"/>
      <c r="M460" s="66"/>
      <c r="N460" s="66"/>
      <c r="O460" s="66"/>
      <c r="P460" s="66"/>
      <c r="Q460" s="66"/>
      <c r="R460" s="66"/>
      <c r="S460" s="66"/>
      <c r="T460" s="66"/>
      <c r="U460" s="66"/>
      <c r="V460" s="66"/>
      <c r="W460" s="66"/>
      <c r="X460" s="66"/>
      <c r="Y460" s="66"/>
      <c r="Z460" s="66"/>
      <c r="AA460" s="66"/>
      <c r="AB460" s="66"/>
      <c r="AC460" s="66"/>
      <c r="AD460" s="66"/>
      <c r="AE460" s="66"/>
    </row>
    <row r="461" spans="1:31" ht="14.25">
      <c r="A461" s="66"/>
      <c r="B461" s="66"/>
      <c r="C461" s="66"/>
      <c r="D461" s="66"/>
      <c r="E461" s="67"/>
      <c r="F461" s="67"/>
      <c r="G461" s="66"/>
      <c r="H461" s="66"/>
      <c r="I461" s="66"/>
      <c r="J461" s="66"/>
      <c r="K461" s="66"/>
      <c r="L461" s="66"/>
      <c r="M461" s="66"/>
      <c r="N461" s="66"/>
      <c r="O461" s="66"/>
      <c r="P461" s="66"/>
      <c r="Q461" s="66"/>
      <c r="R461" s="66"/>
      <c r="S461" s="66"/>
      <c r="T461" s="66"/>
      <c r="U461" s="66"/>
      <c r="V461" s="66"/>
      <c r="W461" s="66"/>
      <c r="X461" s="66"/>
      <c r="Y461" s="66"/>
      <c r="Z461" s="66"/>
      <c r="AA461" s="66"/>
      <c r="AB461" s="66"/>
      <c r="AC461" s="66"/>
      <c r="AD461" s="66"/>
      <c r="AE461" s="66"/>
    </row>
    <row r="462" spans="1:31" ht="14.25">
      <c r="A462" s="66"/>
      <c r="B462" s="66"/>
      <c r="C462" s="66"/>
      <c r="D462" s="66"/>
      <c r="E462" s="67"/>
      <c r="F462" s="67"/>
      <c r="G462" s="66"/>
      <c r="H462" s="66"/>
      <c r="I462" s="66"/>
      <c r="J462" s="66"/>
      <c r="K462" s="66"/>
      <c r="L462" s="66"/>
      <c r="M462" s="66"/>
      <c r="N462" s="66"/>
      <c r="O462" s="66"/>
      <c r="P462" s="66"/>
      <c r="Q462" s="66"/>
      <c r="R462" s="66"/>
      <c r="S462" s="66"/>
      <c r="T462" s="66"/>
      <c r="U462" s="66"/>
      <c r="V462" s="66"/>
      <c r="W462" s="66"/>
      <c r="X462" s="66"/>
      <c r="Y462" s="66"/>
      <c r="Z462" s="66"/>
      <c r="AA462" s="66"/>
      <c r="AB462" s="66"/>
      <c r="AC462" s="66"/>
      <c r="AD462" s="66"/>
      <c r="AE462" s="66"/>
    </row>
    <row r="463" spans="1:31" ht="14.25">
      <c r="A463" s="66"/>
      <c r="B463" s="66"/>
      <c r="C463" s="66"/>
      <c r="D463" s="66"/>
      <c r="E463" s="67"/>
      <c r="F463" s="67"/>
      <c r="G463" s="66"/>
      <c r="H463" s="66"/>
      <c r="I463" s="66"/>
      <c r="J463" s="66"/>
      <c r="K463" s="66"/>
      <c r="L463" s="66"/>
      <c r="M463" s="66"/>
      <c r="N463" s="66"/>
      <c r="O463" s="66"/>
      <c r="P463" s="66"/>
      <c r="Q463" s="66"/>
      <c r="R463" s="66"/>
      <c r="S463" s="66"/>
      <c r="T463" s="66"/>
      <c r="U463" s="66"/>
      <c r="V463" s="66"/>
      <c r="W463" s="66"/>
      <c r="X463" s="66"/>
      <c r="Y463" s="66"/>
      <c r="Z463" s="66"/>
      <c r="AA463" s="66"/>
      <c r="AB463" s="66"/>
      <c r="AC463" s="66"/>
      <c r="AD463" s="66"/>
      <c r="AE463" s="66"/>
    </row>
    <row r="464" spans="1:31" ht="14.25">
      <c r="A464" s="66"/>
      <c r="B464" s="66"/>
      <c r="C464" s="66"/>
      <c r="D464" s="66"/>
      <c r="E464" s="67"/>
      <c r="F464" s="67"/>
      <c r="G464" s="66"/>
      <c r="H464" s="66"/>
      <c r="I464" s="66"/>
      <c r="J464" s="66"/>
      <c r="K464" s="66"/>
      <c r="L464" s="66"/>
      <c r="M464" s="66"/>
      <c r="N464" s="66"/>
      <c r="O464" s="66"/>
      <c r="P464" s="66"/>
      <c r="Q464" s="66"/>
      <c r="R464" s="66"/>
      <c r="S464" s="66"/>
      <c r="T464" s="66"/>
      <c r="U464" s="66"/>
      <c r="V464" s="66"/>
      <c r="W464" s="66"/>
      <c r="X464" s="66"/>
      <c r="Y464" s="66"/>
      <c r="Z464" s="66"/>
      <c r="AA464" s="66"/>
      <c r="AB464" s="66"/>
      <c r="AC464" s="66"/>
      <c r="AD464" s="66"/>
      <c r="AE464" s="66"/>
    </row>
    <row r="465" spans="1:31" ht="14.25">
      <c r="A465" s="66"/>
      <c r="B465" s="66"/>
      <c r="C465" s="66"/>
      <c r="D465" s="66"/>
      <c r="E465" s="67"/>
      <c r="F465" s="67"/>
      <c r="G465" s="66"/>
      <c r="H465" s="66"/>
      <c r="I465" s="66"/>
      <c r="J465" s="66"/>
      <c r="K465" s="66"/>
      <c r="L465" s="66"/>
      <c r="M465" s="66"/>
      <c r="N465" s="66"/>
      <c r="O465" s="66"/>
      <c r="P465" s="66"/>
      <c r="Q465" s="66"/>
      <c r="R465" s="66"/>
      <c r="S465" s="66"/>
      <c r="T465" s="66"/>
      <c r="U465" s="66"/>
      <c r="V465" s="66"/>
      <c r="W465" s="66"/>
      <c r="X465" s="66"/>
      <c r="Y465" s="66"/>
      <c r="Z465" s="66"/>
      <c r="AA465" s="66"/>
      <c r="AB465" s="66"/>
      <c r="AC465" s="66"/>
      <c r="AD465" s="66"/>
      <c r="AE465" s="66"/>
    </row>
    <row r="466" spans="1:31" ht="14.25">
      <c r="A466" s="66"/>
      <c r="B466" s="66"/>
      <c r="C466" s="66"/>
      <c r="D466" s="66"/>
      <c r="E466" s="67"/>
      <c r="F466" s="67"/>
      <c r="G466" s="66"/>
      <c r="H466" s="66"/>
      <c r="I466" s="66"/>
      <c r="J466" s="66"/>
      <c r="K466" s="66"/>
      <c r="L466" s="66"/>
      <c r="M466" s="66"/>
      <c r="N466" s="66"/>
      <c r="O466" s="66"/>
      <c r="P466" s="66"/>
      <c r="Q466" s="66"/>
      <c r="R466" s="66"/>
      <c r="S466" s="66"/>
      <c r="T466" s="66"/>
      <c r="U466" s="66"/>
      <c r="V466" s="66"/>
      <c r="W466" s="66"/>
      <c r="X466" s="66"/>
      <c r="Y466" s="66"/>
      <c r="Z466" s="66"/>
      <c r="AA466" s="66"/>
      <c r="AB466" s="66"/>
      <c r="AC466" s="66"/>
      <c r="AD466" s="66"/>
      <c r="AE466" s="66"/>
    </row>
    <row r="467" spans="1:31" ht="14.25">
      <c r="A467" s="66"/>
      <c r="B467" s="66"/>
      <c r="C467" s="66"/>
      <c r="D467" s="66"/>
      <c r="E467" s="67"/>
      <c r="F467" s="67"/>
      <c r="G467" s="66"/>
      <c r="H467" s="66"/>
      <c r="I467" s="66"/>
      <c r="J467" s="66"/>
      <c r="K467" s="66"/>
      <c r="L467" s="66"/>
      <c r="M467" s="66"/>
      <c r="N467" s="66"/>
      <c r="O467" s="66"/>
      <c r="P467" s="66"/>
      <c r="Q467" s="66"/>
      <c r="R467" s="66"/>
      <c r="S467" s="66"/>
      <c r="T467" s="66"/>
      <c r="U467" s="66"/>
      <c r="V467" s="66"/>
      <c r="W467" s="66"/>
      <c r="X467" s="66"/>
      <c r="Y467" s="66"/>
      <c r="Z467" s="66"/>
      <c r="AA467" s="66"/>
      <c r="AB467" s="66"/>
      <c r="AC467" s="66"/>
      <c r="AD467" s="66"/>
      <c r="AE467" s="66"/>
    </row>
    <row r="468" spans="1:31" ht="14.25">
      <c r="A468" s="66"/>
      <c r="B468" s="66"/>
      <c r="C468" s="66"/>
      <c r="D468" s="66"/>
      <c r="E468" s="67"/>
      <c r="F468" s="67"/>
      <c r="G468" s="66"/>
      <c r="H468" s="66"/>
      <c r="I468" s="66"/>
      <c r="J468" s="66"/>
      <c r="K468" s="66"/>
      <c r="L468" s="66"/>
      <c r="M468" s="66"/>
      <c r="N468" s="66"/>
      <c r="O468" s="66"/>
      <c r="P468" s="66"/>
      <c r="Q468" s="66"/>
      <c r="R468" s="66"/>
      <c r="S468" s="66"/>
      <c r="T468" s="66"/>
      <c r="U468" s="66"/>
      <c r="V468" s="66"/>
      <c r="W468" s="66"/>
      <c r="X468" s="66"/>
      <c r="Y468" s="66"/>
      <c r="Z468" s="66"/>
      <c r="AA468" s="66"/>
      <c r="AB468" s="66"/>
      <c r="AC468" s="66"/>
      <c r="AD468" s="66"/>
      <c r="AE468" s="66"/>
    </row>
    <row r="469" spans="1:31" ht="14.25">
      <c r="A469" s="66"/>
      <c r="B469" s="66"/>
      <c r="C469" s="66"/>
      <c r="D469" s="66"/>
      <c r="E469" s="67"/>
      <c r="F469" s="67"/>
      <c r="G469" s="66"/>
      <c r="H469" s="66"/>
      <c r="I469" s="66"/>
      <c r="J469" s="66"/>
      <c r="K469" s="66"/>
      <c r="L469" s="66"/>
      <c r="M469" s="66"/>
      <c r="N469" s="66"/>
      <c r="O469" s="66"/>
      <c r="P469" s="66"/>
      <c r="Q469" s="66"/>
      <c r="R469" s="66"/>
      <c r="S469" s="66"/>
      <c r="T469" s="66"/>
      <c r="U469" s="66"/>
      <c r="V469" s="66"/>
      <c r="W469" s="66"/>
      <c r="X469" s="66"/>
      <c r="Y469" s="66"/>
      <c r="Z469" s="66"/>
      <c r="AA469" s="66"/>
      <c r="AB469" s="66"/>
      <c r="AC469" s="66"/>
      <c r="AD469" s="66"/>
      <c r="AE469" s="66"/>
    </row>
    <row r="470" spans="1:31" ht="14.25">
      <c r="A470" s="66"/>
      <c r="B470" s="66"/>
      <c r="C470" s="66"/>
      <c r="D470" s="66"/>
      <c r="E470" s="67"/>
      <c r="F470" s="67"/>
      <c r="G470" s="66"/>
      <c r="H470" s="66"/>
      <c r="I470" s="66"/>
      <c r="J470" s="66"/>
      <c r="K470" s="66"/>
      <c r="L470" s="66"/>
      <c r="M470" s="66"/>
      <c r="N470" s="66"/>
      <c r="O470" s="66"/>
      <c r="P470" s="66"/>
      <c r="Q470" s="66"/>
      <c r="R470" s="66"/>
      <c r="S470" s="66"/>
      <c r="T470" s="66"/>
      <c r="U470" s="66"/>
      <c r="V470" s="66"/>
      <c r="W470" s="66"/>
      <c r="X470" s="66"/>
      <c r="Y470" s="66"/>
      <c r="Z470" s="66"/>
      <c r="AA470" s="66"/>
      <c r="AB470" s="66"/>
      <c r="AC470" s="66"/>
      <c r="AD470" s="66"/>
      <c r="AE470" s="66"/>
    </row>
    <row r="471" spans="1:31" ht="14.25">
      <c r="A471" s="66"/>
      <c r="B471" s="66"/>
      <c r="C471" s="66"/>
      <c r="D471" s="66"/>
      <c r="E471" s="67"/>
      <c r="F471" s="67"/>
      <c r="G471" s="66"/>
      <c r="H471" s="66"/>
      <c r="I471" s="66"/>
      <c r="J471" s="66"/>
      <c r="K471" s="66"/>
      <c r="L471" s="66"/>
      <c r="M471" s="66"/>
      <c r="N471" s="66"/>
      <c r="O471" s="66"/>
      <c r="P471" s="66"/>
      <c r="Q471" s="66"/>
      <c r="R471" s="66"/>
      <c r="S471" s="66"/>
      <c r="T471" s="66"/>
      <c r="U471" s="66"/>
      <c r="V471" s="66"/>
      <c r="W471" s="66"/>
      <c r="X471" s="66"/>
      <c r="Y471" s="66"/>
      <c r="Z471" s="66"/>
      <c r="AA471" s="66"/>
      <c r="AB471" s="66"/>
      <c r="AC471" s="66"/>
      <c r="AD471" s="66"/>
      <c r="AE471" s="66"/>
    </row>
    <row r="472" spans="1:31" ht="14.25">
      <c r="A472" s="66"/>
      <c r="B472" s="66"/>
      <c r="C472" s="66"/>
      <c r="D472" s="66"/>
      <c r="E472" s="67"/>
      <c r="F472" s="67"/>
      <c r="G472" s="66"/>
      <c r="H472" s="66"/>
      <c r="I472" s="66"/>
      <c r="J472" s="66"/>
      <c r="K472" s="66"/>
      <c r="L472" s="66"/>
      <c r="M472" s="66"/>
      <c r="N472" s="66"/>
      <c r="O472" s="66"/>
      <c r="P472" s="66"/>
      <c r="Q472" s="66"/>
      <c r="R472" s="66"/>
      <c r="S472" s="66"/>
      <c r="T472" s="66"/>
      <c r="U472" s="66"/>
      <c r="V472" s="66"/>
      <c r="W472" s="66"/>
      <c r="X472" s="66"/>
      <c r="Y472" s="66"/>
      <c r="Z472" s="66"/>
      <c r="AA472" s="66"/>
      <c r="AB472" s="66"/>
      <c r="AC472" s="66"/>
      <c r="AD472" s="66"/>
      <c r="AE472" s="66"/>
    </row>
    <row r="473" spans="1:31" ht="14.25">
      <c r="A473" s="66"/>
      <c r="B473" s="66"/>
      <c r="C473" s="66"/>
      <c r="D473" s="66"/>
      <c r="E473" s="67"/>
      <c r="F473" s="67"/>
      <c r="G473" s="66"/>
      <c r="H473" s="66"/>
      <c r="I473" s="66"/>
      <c r="J473" s="66"/>
      <c r="K473" s="66"/>
      <c r="L473" s="66"/>
      <c r="M473" s="66"/>
      <c r="N473" s="66"/>
      <c r="O473" s="66"/>
      <c r="P473" s="66"/>
      <c r="Q473" s="66"/>
      <c r="R473" s="66"/>
      <c r="S473" s="66"/>
      <c r="T473" s="66"/>
      <c r="U473" s="66"/>
      <c r="V473" s="66"/>
      <c r="W473" s="66"/>
      <c r="X473" s="66"/>
      <c r="Y473" s="66"/>
      <c r="Z473" s="66"/>
      <c r="AA473" s="66"/>
      <c r="AB473" s="66"/>
      <c r="AC473" s="66"/>
      <c r="AD473" s="66"/>
      <c r="AE473" s="66"/>
    </row>
    <row r="474" spans="1:31" ht="14.25">
      <c r="A474" s="66"/>
      <c r="B474" s="66"/>
      <c r="C474" s="66"/>
      <c r="D474" s="66"/>
      <c r="E474" s="67"/>
      <c r="F474" s="67"/>
      <c r="G474" s="66"/>
      <c r="H474" s="66"/>
      <c r="I474" s="66"/>
      <c r="J474" s="66"/>
      <c r="K474" s="66"/>
      <c r="L474" s="66"/>
      <c r="M474" s="66"/>
      <c r="N474" s="66"/>
      <c r="O474" s="66"/>
      <c r="P474" s="66"/>
      <c r="Q474" s="66"/>
      <c r="R474" s="66"/>
      <c r="S474" s="66"/>
      <c r="T474" s="66"/>
      <c r="U474" s="66"/>
      <c r="V474" s="66"/>
      <c r="W474" s="66"/>
      <c r="X474" s="66"/>
      <c r="Y474" s="66"/>
      <c r="Z474" s="66"/>
      <c r="AA474" s="66"/>
      <c r="AB474" s="66"/>
      <c r="AC474" s="66"/>
      <c r="AD474" s="66"/>
      <c r="AE474" s="66"/>
    </row>
    <row r="475" spans="1:31" ht="14.25">
      <c r="A475" s="66"/>
      <c r="B475" s="66"/>
      <c r="C475" s="66"/>
      <c r="D475" s="66"/>
      <c r="E475" s="67"/>
      <c r="F475" s="67"/>
      <c r="G475" s="66"/>
      <c r="H475" s="66"/>
      <c r="I475" s="66"/>
      <c r="J475" s="66"/>
      <c r="K475" s="66"/>
      <c r="L475" s="66"/>
      <c r="M475" s="66"/>
      <c r="N475" s="66"/>
      <c r="O475" s="66"/>
      <c r="P475" s="66"/>
      <c r="Q475" s="66"/>
      <c r="R475" s="66"/>
      <c r="S475" s="66"/>
      <c r="T475" s="66"/>
      <c r="U475" s="66"/>
      <c r="V475" s="66"/>
      <c r="W475" s="66"/>
      <c r="X475" s="66"/>
      <c r="Y475" s="66"/>
      <c r="Z475" s="66"/>
      <c r="AA475" s="66"/>
      <c r="AB475" s="66"/>
      <c r="AC475" s="66"/>
      <c r="AD475" s="66"/>
      <c r="AE475" s="66"/>
    </row>
    <row r="476" spans="1:31" ht="14.25">
      <c r="A476" s="66"/>
      <c r="B476" s="66"/>
      <c r="C476" s="66"/>
      <c r="D476" s="66"/>
      <c r="E476" s="67"/>
      <c r="F476" s="67"/>
      <c r="G476" s="66"/>
      <c r="H476" s="66"/>
      <c r="I476" s="66"/>
      <c r="J476" s="66"/>
      <c r="K476" s="66"/>
      <c r="L476" s="66"/>
      <c r="M476" s="66"/>
      <c r="N476" s="66"/>
      <c r="O476" s="66"/>
      <c r="P476" s="66"/>
      <c r="Q476" s="66"/>
      <c r="R476" s="66"/>
      <c r="S476" s="66"/>
      <c r="T476" s="66"/>
      <c r="U476" s="66"/>
      <c r="V476" s="66"/>
      <c r="W476" s="66"/>
      <c r="X476" s="66"/>
      <c r="Y476" s="66"/>
      <c r="Z476" s="66"/>
      <c r="AA476" s="66"/>
      <c r="AB476" s="66"/>
      <c r="AC476" s="66"/>
      <c r="AD476" s="66"/>
      <c r="AE476" s="66"/>
    </row>
    <row r="477" spans="1:31" ht="14.25">
      <c r="A477" s="66"/>
      <c r="B477" s="66"/>
      <c r="C477" s="66"/>
      <c r="D477" s="66"/>
      <c r="E477" s="67"/>
      <c r="F477" s="67"/>
      <c r="G477" s="66"/>
      <c r="H477" s="66"/>
      <c r="I477" s="66"/>
      <c r="J477" s="66"/>
      <c r="K477" s="66"/>
      <c r="L477" s="66"/>
      <c r="M477" s="66"/>
      <c r="N477" s="66"/>
      <c r="O477" s="66"/>
      <c r="P477" s="66"/>
      <c r="Q477" s="66"/>
      <c r="R477" s="66"/>
      <c r="S477" s="66"/>
      <c r="T477" s="66"/>
      <c r="U477" s="66"/>
      <c r="V477" s="66"/>
      <c r="W477" s="66"/>
      <c r="X477" s="66"/>
      <c r="Y477" s="66"/>
      <c r="Z477" s="66"/>
      <c r="AA477" s="66"/>
      <c r="AB477" s="66"/>
      <c r="AC477" s="66"/>
      <c r="AD477" s="66"/>
      <c r="AE477" s="66"/>
    </row>
    <row r="478" spans="1:31" ht="14.25">
      <c r="A478" s="66"/>
      <c r="B478" s="66"/>
      <c r="C478" s="66"/>
      <c r="D478" s="66"/>
      <c r="E478" s="67"/>
      <c r="F478" s="67"/>
      <c r="G478" s="66"/>
      <c r="H478" s="66"/>
      <c r="I478" s="66"/>
      <c r="J478" s="66"/>
      <c r="K478" s="66"/>
      <c r="L478" s="66"/>
      <c r="M478" s="66"/>
      <c r="N478" s="66"/>
      <c r="O478" s="66"/>
      <c r="P478" s="66"/>
      <c r="Q478" s="66"/>
      <c r="R478" s="66"/>
      <c r="S478" s="66"/>
      <c r="T478" s="66"/>
      <c r="U478" s="66"/>
      <c r="V478" s="66"/>
      <c r="W478" s="66"/>
      <c r="X478" s="66"/>
      <c r="Y478" s="66"/>
      <c r="Z478" s="66"/>
      <c r="AA478" s="66"/>
      <c r="AB478" s="66"/>
      <c r="AC478" s="66"/>
      <c r="AD478" s="66"/>
      <c r="AE478" s="66"/>
    </row>
    <row r="479" spans="1:31" ht="14.25">
      <c r="A479" s="66"/>
      <c r="B479" s="66"/>
      <c r="C479" s="66"/>
      <c r="D479" s="66"/>
      <c r="E479" s="67"/>
      <c r="F479" s="67"/>
      <c r="G479" s="66"/>
      <c r="H479" s="66"/>
      <c r="I479" s="66"/>
      <c r="J479" s="66"/>
      <c r="K479" s="66"/>
      <c r="L479" s="66"/>
      <c r="M479" s="66"/>
      <c r="N479" s="66"/>
      <c r="O479" s="66"/>
      <c r="P479" s="66"/>
      <c r="Q479" s="66"/>
      <c r="R479" s="66"/>
      <c r="S479" s="66"/>
      <c r="T479" s="66"/>
      <c r="U479" s="66"/>
      <c r="V479" s="66"/>
      <c r="W479" s="66"/>
      <c r="X479" s="66"/>
      <c r="Y479" s="66"/>
      <c r="Z479" s="66"/>
      <c r="AA479" s="66"/>
      <c r="AB479" s="66"/>
      <c r="AC479" s="66"/>
      <c r="AD479" s="66"/>
      <c r="AE479" s="66"/>
    </row>
    <row r="480" spans="1:31" ht="14.25">
      <c r="A480" s="66"/>
      <c r="B480" s="66"/>
      <c r="C480" s="66"/>
      <c r="D480" s="66"/>
      <c r="E480" s="67"/>
      <c r="F480" s="67"/>
      <c r="G480" s="66"/>
      <c r="H480" s="66"/>
      <c r="I480" s="66"/>
      <c r="J480" s="66"/>
      <c r="K480" s="66"/>
      <c r="L480" s="66"/>
      <c r="M480" s="66"/>
      <c r="N480" s="66"/>
      <c r="O480" s="66"/>
      <c r="P480" s="66"/>
      <c r="Q480" s="66"/>
      <c r="R480" s="66"/>
      <c r="S480" s="66"/>
      <c r="T480" s="66"/>
      <c r="U480" s="66"/>
      <c r="V480" s="66"/>
      <c r="W480" s="66"/>
      <c r="X480" s="66"/>
      <c r="Y480" s="66"/>
      <c r="Z480" s="66"/>
      <c r="AA480" s="66"/>
      <c r="AB480" s="66"/>
      <c r="AC480" s="66"/>
      <c r="AD480" s="66"/>
      <c r="AE480" s="66"/>
    </row>
    <row r="481" spans="1:31" ht="14.25">
      <c r="A481" s="66"/>
      <c r="B481" s="66"/>
      <c r="C481" s="66"/>
      <c r="D481" s="66"/>
      <c r="E481" s="67"/>
      <c r="F481" s="67"/>
      <c r="G481" s="66"/>
      <c r="H481" s="66"/>
      <c r="I481" s="66"/>
      <c r="J481" s="66"/>
      <c r="K481" s="66"/>
      <c r="L481" s="66"/>
      <c r="M481" s="66"/>
      <c r="N481" s="66"/>
      <c r="O481" s="66"/>
      <c r="P481" s="66"/>
      <c r="Q481" s="66"/>
      <c r="R481" s="66"/>
      <c r="S481" s="66"/>
      <c r="T481" s="66"/>
      <c r="U481" s="66"/>
      <c r="V481" s="66"/>
      <c r="W481" s="66"/>
      <c r="X481" s="66"/>
      <c r="Y481" s="66"/>
      <c r="Z481" s="66"/>
      <c r="AA481" s="66"/>
      <c r="AB481" s="66"/>
      <c r="AC481" s="66"/>
      <c r="AD481" s="66"/>
      <c r="AE481" s="66"/>
    </row>
    <row r="482" spans="1:31" ht="14.25">
      <c r="A482" s="66"/>
      <c r="B482" s="66"/>
      <c r="C482" s="66"/>
      <c r="D482" s="66"/>
      <c r="E482" s="67"/>
      <c r="F482" s="67"/>
      <c r="G482" s="66"/>
      <c r="H482" s="66"/>
      <c r="I482" s="66"/>
      <c r="J482" s="66"/>
      <c r="K482" s="66"/>
      <c r="L482" s="66"/>
      <c r="M482" s="66"/>
      <c r="N482" s="66"/>
      <c r="O482" s="66"/>
      <c r="P482" s="66"/>
      <c r="Q482" s="66"/>
      <c r="R482" s="66"/>
      <c r="S482" s="66"/>
      <c r="T482" s="66"/>
      <c r="U482" s="66"/>
      <c r="V482" s="66"/>
      <c r="W482" s="66"/>
      <c r="X482" s="66"/>
      <c r="Y482" s="66"/>
      <c r="Z482" s="66"/>
      <c r="AA482" s="66"/>
      <c r="AB482" s="66"/>
      <c r="AC482" s="66"/>
      <c r="AD482" s="66"/>
      <c r="AE482" s="66"/>
    </row>
    <row r="483" spans="1:31" ht="14.25">
      <c r="A483" s="66"/>
      <c r="B483" s="66"/>
      <c r="C483" s="66"/>
      <c r="D483" s="66"/>
      <c r="E483" s="67"/>
      <c r="F483" s="67"/>
      <c r="G483" s="66"/>
      <c r="H483" s="66"/>
      <c r="I483" s="66"/>
      <c r="J483" s="66"/>
      <c r="K483" s="66"/>
      <c r="L483" s="66"/>
      <c r="M483" s="66"/>
      <c r="N483" s="66"/>
      <c r="O483" s="66"/>
      <c r="P483" s="66"/>
      <c r="Q483" s="66"/>
      <c r="R483" s="66"/>
      <c r="S483" s="66"/>
      <c r="T483" s="66"/>
      <c r="U483" s="66"/>
      <c r="V483" s="66"/>
      <c r="W483" s="66"/>
      <c r="X483" s="66"/>
      <c r="Y483" s="66"/>
      <c r="Z483" s="66"/>
      <c r="AA483" s="66"/>
      <c r="AB483" s="66"/>
      <c r="AC483" s="66"/>
      <c r="AD483" s="66"/>
      <c r="AE483" s="66"/>
    </row>
    <row r="484" spans="1:31" ht="14.25">
      <c r="A484" s="66"/>
      <c r="B484" s="66"/>
      <c r="C484" s="66"/>
      <c r="D484" s="66"/>
      <c r="E484" s="67"/>
      <c r="F484" s="67"/>
      <c r="G484" s="66"/>
      <c r="H484" s="66"/>
      <c r="I484" s="66"/>
      <c r="J484" s="66"/>
      <c r="K484" s="66"/>
      <c r="L484" s="66"/>
      <c r="M484" s="66"/>
      <c r="N484" s="66"/>
      <c r="O484" s="66"/>
      <c r="P484" s="66"/>
      <c r="Q484" s="66"/>
      <c r="R484" s="66"/>
      <c r="S484" s="66"/>
      <c r="T484" s="66"/>
      <c r="U484" s="66"/>
      <c r="V484" s="66"/>
      <c r="W484" s="66"/>
      <c r="X484" s="66"/>
      <c r="Y484" s="66"/>
      <c r="Z484" s="66"/>
      <c r="AA484" s="66"/>
      <c r="AB484" s="66"/>
      <c r="AC484" s="66"/>
      <c r="AD484" s="66"/>
      <c r="AE484" s="66"/>
    </row>
    <row r="485" spans="1:31" ht="14.25">
      <c r="A485" s="66"/>
      <c r="B485" s="66"/>
      <c r="C485" s="66"/>
      <c r="D485" s="66"/>
      <c r="E485" s="67"/>
      <c r="F485" s="67"/>
      <c r="G485" s="66"/>
      <c r="H485" s="66"/>
      <c r="I485" s="66"/>
      <c r="J485" s="66"/>
      <c r="K485" s="66"/>
      <c r="L485" s="66"/>
      <c r="M485" s="66"/>
      <c r="N485" s="66"/>
      <c r="O485" s="66"/>
      <c r="P485" s="66"/>
      <c r="Q485" s="66"/>
      <c r="R485" s="66"/>
      <c r="S485" s="66"/>
      <c r="T485" s="66"/>
      <c r="U485" s="66"/>
      <c r="V485" s="66"/>
      <c r="W485" s="66"/>
      <c r="X485" s="66"/>
      <c r="Y485" s="66"/>
      <c r="Z485" s="66"/>
      <c r="AA485" s="66"/>
      <c r="AB485" s="66"/>
      <c r="AC485" s="66"/>
      <c r="AD485" s="66"/>
      <c r="AE485" s="66"/>
    </row>
    <row r="486" spans="1:31" ht="14.25">
      <c r="A486" s="66"/>
      <c r="B486" s="66"/>
      <c r="C486" s="66"/>
      <c r="D486" s="66"/>
      <c r="E486" s="67"/>
      <c r="F486" s="67"/>
      <c r="G486" s="66"/>
      <c r="H486" s="66"/>
      <c r="I486" s="66"/>
      <c r="J486" s="66"/>
      <c r="K486" s="66"/>
      <c r="L486" s="66"/>
      <c r="M486" s="66"/>
      <c r="N486" s="66"/>
      <c r="O486" s="66"/>
      <c r="P486" s="66"/>
      <c r="Q486" s="66"/>
      <c r="R486" s="66"/>
      <c r="S486" s="66"/>
      <c r="T486" s="66"/>
      <c r="U486" s="66"/>
      <c r="V486" s="66"/>
      <c r="W486" s="66"/>
      <c r="X486" s="66"/>
      <c r="Y486" s="66"/>
      <c r="Z486" s="66"/>
      <c r="AA486" s="66"/>
      <c r="AB486" s="66"/>
      <c r="AC486" s="66"/>
      <c r="AD486" s="66"/>
      <c r="AE486" s="66"/>
    </row>
    <row r="487" spans="1:31" ht="14.25">
      <c r="A487" s="66"/>
      <c r="B487" s="66"/>
      <c r="C487" s="66"/>
      <c r="D487" s="66"/>
      <c r="E487" s="67"/>
      <c r="F487" s="67"/>
      <c r="G487" s="66"/>
      <c r="H487" s="66"/>
      <c r="I487" s="66"/>
      <c r="J487" s="66"/>
      <c r="K487" s="66"/>
      <c r="L487" s="66"/>
      <c r="M487" s="66"/>
      <c r="N487" s="66"/>
      <c r="O487" s="66"/>
      <c r="P487" s="66"/>
      <c r="Q487" s="66"/>
      <c r="R487" s="66"/>
      <c r="S487" s="66"/>
      <c r="T487" s="66"/>
      <c r="U487" s="66"/>
      <c r="V487" s="66"/>
      <c r="W487" s="66"/>
      <c r="X487" s="66"/>
      <c r="Y487" s="66"/>
      <c r="Z487" s="66"/>
      <c r="AA487" s="66"/>
      <c r="AB487" s="66"/>
      <c r="AC487" s="66"/>
      <c r="AD487" s="66"/>
      <c r="AE487" s="66"/>
    </row>
    <row r="488" spans="1:31" ht="14.25">
      <c r="A488" s="66"/>
      <c r="B488" s="66"/>
      <c r="C488" s="66"/>
      <c r="D488" s="66"/>
      <c r="E488" s="67"/>
      <c r="F488" s="67"/>
      <c r="G488" s="66"/>
      <c r="H488" s="66"/>
      <c r="I488" s="66"/>
      <c r="J488" s="66"/>
      <c r="K488" s="66"/>
      <c r="L488" s="66"/>
      <c r="M488" s="66"/>
      <c r="N488" s="66"/>
      <c r="O488" s="66"/>
      <c r="P488" s="66"/>
      <c r="Q488" s="66"/>
      <c r="R488" s="66"/>
      <c r="S488" s="66"/>
      <c r="T488" s="66"/>
      <c r="U488" s="66"/>
      <c r="V488" s="66"/>
      <c r="W488" s="66"/>
      <c r="X488" s="66"/>
      <c r="Y488" s="66"/>
      <c r="Z488" s="66"/>
      <c r="AA488" s="66"/>
      <c r="AB488" s="66"/>
      <c r="AC488" s="66"/>
      <c r="AD488" s="66"/>
      <c r="AE488" s="66"/>
    </row>
    <row r="489" spans="1:31" ht="14.25">
      <c r="A489" s="66"/>
      <c r="B489" s="66"/>
      <c r="C489" s="66"/>
      <c r="D489" s="66"/>
      <c r="E489" s="67"/>
      <c r="F489" s="67"/>
      <c r="G489" s="66"/>
      <c r="H489" s="66"/>
      <c r="I489" s="66"/>
      <c r="J489" s="66"/>
      <c r="K489" s="66"/>
      <c r="L489" s="66"/>
      <c r="M489" s="66"/>
      <c r="N489" s="66"/>
      <c r="O489" s="66"/>
      <c r="P489" s="66"/>
      <c r="Q489" s="66"/>
      <c r="R489" s="66"/>
      <c r="S489" s="66"/>
      <c r="T489" s="66"/>
      <c r="U489" s="66"/>
      <c r="V489" s="66"/>
      <c r="W489" s="66"/>
      <c r="X489" s="66"/>
      <c r="Y489" s="66"/>
      <c r="Z489" s="66"/>
      <c r="AA489" s="66"/>
      <c r="AB489" s="66"/>
      <c r="AC489" s="66"/>
      <c r="AD489" s="66"/>
      <c r="AE489" s="66"/>
    </row>
    <row r="490" spans="1:31" ht="14.25">
      <c r="A490" s="66"/>
      <c r="B490" s="66"/>
      <c r="C490" s="66"/>
      <c r="D490" s="66"/>
      <c r="E490" s="67"/>
      <c r="F490" s="67"/>
      <c r="G490" s="66"/>
      <c r="H490" s="66"/>
      <c r="I490" s="66"/>
      <c r="J490" s="66"/>
      <c r="K490" s="66"/>
      <c r="L490" s="66"/>
      <c r="M490" s="66"/>
      <c r="N490" s="66"/>
      <c r="O490" s="66"/>
      <c r="P490" s="66"/>
      <c r="Q490" s="66"/>
      <c r="R490" s="66"/>
      <c r="S490" s="66"/>
      <c r="T490" s="66"/>
      <c r="U490" s="66"/>
      <c r="V490" s="66"/>
      <c r="W490" s="66"/>
      <c r="X490" s="66"/>
      <c r="Y490" s="66"/>
      <c r="Z490" s="66"/>
      <c r="AA490" s="66"/>
      <c r="AB490" s="66"/>
      <c r="AC490" s="66"/>
      <c r="AD490" s="66"/>
      <c r="AE490" s="66"/>
    </row>
    <row r="491" spans="1:31" ht="14.25">
      <c r="A491" s="66"/>
      <c r="B491" s="66"/>
      <c r="C491" s="66"/>
      <c r="D491" s="66"/>
      <c r="E491" s="67"/>
      <c r="F491" s="67"/>
      <c r="G491" s="66"/>
      <c r="H491" s="66"/>
      <c r="I491" s="66"/>
      <c r="J491" s="66"/>
      <c r="K491" s="66"/>
      <c r="L491" s="66"/>
      <c r="M491" s="66"/>
      <c r="N491" s="66"/>
      <c r="O491" s="66"/>
      <c r="P491" s="66"/>
      <c r="Q491" s="66"/>
      <c r="R491" s="66"/>
      <c r="S491" s="66"/>
      <c r="T491" s="66"/>
      <c r="U491" s="66"/>
      <c r="V491" s="66"/>
      <c r="W491" s="66"/>
      <c r="X491" s="66"/>
      <c r="Y491" s="66"/>
      <c r="Z491" s="66"/>
      <c r="AA491" s="66"/>
      <c r="AB491" s="66"/>
      <c r="AC491" s="66"/>
      <c r="AD491" s="66"/>
      <c r="AE491" s="66"/>
    </row>
    <row r="492" spans="1:31" ht="14.25">
      <c r="A492" s="66"/>
      <c r="B492" s="66"/>
      <c r="C492" s="66"/>
      <c r="D492" s="66"/>
      <c r="E492" s="67"/>
      <c r="F492" s="67"/>
      <c r="G492" s="66"/>
      <c r="H492" s="66"/>
      <c r="I492" s="66"/>
      <c r="J492" s="66"/>
      <c r="K492" s="66"/>
      <c r="L492" s="66"/>
      <c r="M492" s="66"/>
      <c r="N492" s="66"/>
      <c r="O492" s="66"/>
      <c r="P492" s="66"/>
      <c r="Q492" s="66"/>
      <c r="R492" s="66"/>
      <c r="S492" s="66"/>
      <c r="T492" s="66"/>
      <c r="U492" s="66"/>
      <c r="V492" s="66"/>
      <c r="W492" s="66"/>
      <c r="X492" s="66"/>
      <c r="Y492" s="66"/>
      <c r="Z492" s="66"/>
      <c r="AA492" s="66"/>
      <c r="AB492" s="66"/>
      <c r="AC492" s="66"/>
      <c r="AD492" s="66"/>
      <c r="AE492" s="66"/>
    </row>
    <row r="493" spans="1:31" ht="14.25">
      <c r="A493" s="66"/>
      <c r="B493" s="66"/>
      <c r="C493" s="66"/>
      <c r="D493" s="66"/>
      <c r="E493" s="67"/>
      <c r="F493" s="67"/>
      <c r="G493" s="66"/>
      <c r="H493" s="66"/>
      <c r="I493" s="66"/>
      <c r="J493" s="66"/>
      <c r="K493" s="66"/>
      <c r="L493" s="66"/>
      <c r="M493" s="66"/>
      <c r="N493" s="66"/>
      <c r="O493" s="66"/>
      <c r="P493" s="66"/>
      <c r="Q493" s="66"/>
      <c r="R493" s="66"/>
      <c r="S493" s="66"/>
      <c r="T493" s="66"/>
      <c r="U493" s="66"/>
      <c r="V493" s="66"/>
      <c r="W493" s="66"/>
      <c r="X493" s="66"/>
      <c r="Y493" s="66"/>
      <c r="Z493" s="66"/>
      <c r="AA493" s="66"/>
      <c r="AB493" s="66"/>
      <c r="AC493" s="66"/>
      <c r="AD493" s="66"/>
      <c r="AE493" s="66"/>
    </row>
    <row r="494" spans="1:31" ht="14.25">
      <c r="A494" s="66"/>
      <c r="B494" s="66"/>
      <c r="C494" s="66"/>
      <c r="D494" s="66"/>
      <c r="E494" s="67"/>
      <c r="F494" s="67"/>
      <c r="G494" s="66"/>
      <c r="H494" s="66"/>
      <c r="I494" s="66"/>
      <c r="J494" s="66"/>
      <c r="K494" s="66"/>
      <c r="L494" s="66"/>
      <c r="M494" s="66"/>
      <c r="N494" s="66"/>
      <c r="O494" s="66"/>
      <c r="P494" s="66"/>
      <c r="Q494" s="66"/>
      <c r="R494" s="66"/>
      <c r="S494" s="66"/>
      <c r="T494" s="66"/>
      <c r="U494" s="66"/>
      <c r="V494" s="66"/>
      <c r="W494" s="66"/>
      <c r="X494" s="66"/>
      <c r="Y494" s="66"/>
      <c r="Z494" s="66"/>
      <c r="AA494" s="66"/>
      <c r="AB494" s="66"/>
      <c r="AC494" s="66"/>
      <c r="AD494" s="66"/>
      <c r="AE494" s="66"/>
    </row>
    <row r="495" spans="1:31" ht="14.25">
      <c r="A495" s="66"/>
      <c r="B495" s="66"/>
      <c r="C495" s="66"/>
      <c r="D495" s="66"/>
      <c r="E495" s="67"/>
      <c r="F495" s="67"/>
      <c r="G495" s="66"/>
      <c r="H495" s="66"/>
      <c r="I495" s="66"/>
      <c r="J495" s="66"/>
      <c r="K495" s="66"/>
      <c r="L495" s="66"/>
      <c r="M495" s="66"/>
      <c r="N495" s="66"/>
      <c r="O495" s="66"/>
      <c r="P495" s="66"/>
      <c r="Q495" s="66"/>
      <c r="R495" s="66"/>
      <c r="S495" s="66"/>
      <c r="T495" s="66"/>
      <c r="U495" s="66"/>
      <c r="V495" s="66"/>
      <c r="W495" s="66"/>
      <c r="X495" s="66"/>
      <c r="Y495" s="66"/>
      <c r="Z495" s="66"/>
      <c r="AA495" s="66"/>
      <c r="AB495" s="66"/>
      <c r="AC495" s="66"/>
      <c r="AD495" s="66"/>
      <c r="AE495" s="66"/>
    </row>
    <row r="496" spans="1:31" ht="14.25">
      <c r="A496" s="66"/>
      <c r="B496" s="66"/>
      <c r="C496" s="66"/>
      <c r="D496" s="66"/>
      <c r="E496" s="67"/>
      <c r="F496" s="67"/>
      <c r="G496" s="66"/>
      <c r="H496" s="66"/>
      <c r="I496" s="66"/>
      <c r="J496" s="66"/>
      <c r="K496" s="66"/>
      <c r="L496" s="66"/>
      <c r="M496" s="66"/>
      <c r="N496" s="66"/>
      <c r="O496" s="66"/>
      <c r="P496" s="66"/>
      <c r="Q496" s="66"/>
      <c r="R496" s="66"/>
      <c r="S496" s="66"/>
      <c r="T496" s="66"/>
      <c r="U496" s="66"/>
      <c r="V496" s="66"/>
      <c r="W496" s="66"/>
      <c r="X496" s="66"/>
      <c r="Y496" s="66"/>
      <c r="Z496" s="66"/>
      <c r="AA496" s="66"/>
      <c r="AB496" s="66"/>
      <c r="AC496" s="66"/>
      <c r="AD496" s="66"/>
      <c r="AE496" s="66"/>
    </row>
    <row r="497" spans="1:31" ht="14.25">
      <c r="A497" s="66"/>
      <c r="B497" s="66"/>
      <c r="C497" s="66"/>
      <c r="D497" s="66"/>
      <c r="E497" s="67"/>
      <c r="F497" s="67"/>
      <c r="G497" s="66"/>
      <c r="H497" s="66"/>
      <c r="I497" s="66"/>
      <c r="J497" s="66"/>
      <c r="K497" s="66"/>
      <c r="L497" s="66"/>
      <c r="M497" s="66"/>
      <c r="N497" s="66"/>
      <c r="O497" s="66"/>
      <c r="P497" s="66"/>
      <c r="Q497" s="66"/>
      <c r="R497" s="66"/>
      <c r="S497" s="66"/>
      <c r="T497" s="66"/>
      <c r="U497" s="66"/>
      <c r="V497" s="66"/>
      <c r="W497" s="66"/>
      <c r="X497" s="66"/>
      <c r="Y497" s="66"/>
      <c r="Z497" s="66"/>
      <c r="AA497" s="66"/>
      <c r="AB497" s="66"/>
      <c r="AC497" s="66"/>
      <c r="AD497" s="66"/>
      <c r="AE497" s="66"/>
    </row>
    <row r="498" spans="1:31" ht="14.25">
      <c r="A498" s="66"/>
      <c r="B498" s="66"/>
      <c r="C498" s="66"/>
      <c r="D498" s="66"/>
      <c r="E498" s="67"/>
      <c r="F498" s="67"/>
      <c r="G498" s="66"/>
      <c r="H498" s="66"/>
      <c r="I498" s="66"/>
      <c r="J498" s="66"/>
      <c r="K498" s="66"/>
      <c r="L498" s="66"/>
      <c r="M498" s="66"/>
      <c r="N498" s="66"/>
      <c r="O498" s="66"/>
      <c r="P498" s="66"/>
      <c r="Q498" s="66"/>
      <c r="R498" s="66"/>
      <c r="S498" s="66"/>
      <c r="T498" s="66"/>
      <c r="U498" s="66"/>
      <c r="V498" s="66"/>
      <c r="W498" s="66"/>
      <c r="X498" s="66"/>
      <c r="Y498" s="66"/>
      <c r="Z498" s="66"/>
      <c r="AA498" s="66"/>
      <c r="AB498" s="66"/>
      <c r="AC498" s="66"/>
      <c r="AD498" s="66"/>
      <c r="AE498" s="66"/>
    </row>
    <row r="499" spans="1:31" ht="14.25">
      <c r="A499" s="66"/>
      <c r="B499" s="66"/>
      <c r="C499" s="66"/>
      <c r="D499" s="66"/>
      <c r="E499" s="67"/>
      <c r="F499" s="67"/>
      <c r="G499" s="66"/>
      <c r="H499" s="66"/>
      <c r="I499" s="66"/>
      <c r="J499" s="66"/>
      <c r="K499" s="66"/>
      <c r="L499" s="66"/>
      <c r="M499" s="66"/>
      <c r="N499" s="66"/>
      <c r="O499" s="66"/>
      <c r="P499" s="66"/>
      <c r="Q499" s="66"/>
      <c r="R499" s="66"/>
      <c r="S499" s="66"/>
      <c r="T499" s="66"/>
      <c r="U499" s="66"/>
      <c r="V499" s="66"/>
      <c r="W499" s="66"/>
      <c r="X499" s="66"/>
      <c r="Y499" s="66"/>
      <c r="Z499" s="66"/>
      <c r="AA499" s="66"/>
      <c r="AB499" s="66"/>
      <c r="AC499" s="66"/>
      <c r="AD499" s="66"/>
      <c r="AE499" s="66"/>
    </row>
    <row r="500" spans="1:31" ht="14.25">
      <c r="A500" s="66"/>
      <c r="B500" s="66"/>
      <c r="C500" s="66"/>
      <c r="D500" s="66"/>
      <c r="E500" s="67"/>
      <c r="F500" s="67"/>
      <c r="G500" s="66"/>
      <c r="H500" s="66"/>
      <c r="I500" s="66"/>
      <c r="J500" s="66"/>
      <c r="K500" s="66"/>
      <c r="L500" s="66"/>
      <c r="M500" s="66"/>
      <c r="N500" s="66"/>
      <c r="O500" s="66"/>
      <c r="P500" s="66"/>
      <c r="Q500" s="66"/>
      <c r="R500" s="66"/>
      <c r="S500" s="66"/>
      <c r="T500" s="66"/>
      <c r="U500" s="66"/>
      <c r="V500" s="66"/>
      <c r="W500" s="66"/>
      <c r="X500" s="66"/>
      <c r="Y500" s="66"/>
      <c r="Z500" s="66"/>
      <c r="AA500" s="66"/>
      <c r="AB500" s="66"/>
      <c r="AC500" s="66"/>
      <c r="AD500" s="66"/>
      <c r="AE500" s="66"/>
    </row>
    <row r="501" spans="1:31" ht="14.25">
      <c r="A501" s="66"/>
      <c r="B501" s="66"/>
      <c r="C501" s="66"/>
      <c r="D501" s="66"/>
      <c r="E501" s="67"/>
      <c r="F501" s="67"/>
      <c r="G501" s="66"/>
      <c r="H501" s="66"/>
      <c r="I501" s="66"/>
      <c r="J501" s="66"/>
      <c r="K501" s="66"/>
      <c r="L501" s="66"/>
      <c r="M501" s="66"/>
      <c r="N501" s="66"/>
      <c r="O501" s="66"/>
      <c r="P501" s="66"/>
      <c r="Q501" s="66"/>
      <c r="R501" s="66"/>
      <c r="S501" s="66"/>
      <c r="T501" s="66"/>
      <c r="U501" s="66"/>
      <c r="V501" s="66"/>
      <c r="W501" s="66"/>
      <c r="X501" s="66"/>
      <c r="Y501" s="66"/>
      <c r="Z501" s="66"/>
      <c r="AA501" s="66"/>
      <c r="AB501" s="66"/>
      <c r="AC501" s="66"/>
      <c r="AD501" s="66"/>
      <c r="AE501" s="66"/>
    </row>
    <row r="502" spans="1:31" ht="14.25">
      <c r="A502" s="66"/>
      <c r="B502" s="66"/>
      <c r="C502" s="66"/>
      <c r="D502" s="66"/>
      <c r="E502" s="67"/>
      <c r="F502" s="67"/>
      <c r="G502" s="66"/>
      <c r="H502" s="66"/>
      <c r="I502" s="66"/>
      <c r="J502" s="66"/>
      <c r="K502" s="66"/>
      <c r="L502" s="66"/>
      <c r="M502" s="66"/>
      <c r="N502" s="66"/>
      <c r="O502" s="66"/>
      <c r="P502" s="66"/>
      <c r="Q502" s="66"/>
      <c r="R502" s="66"/>
      <c r="S502" s="66"/>
      <c r="T502" s="66"/>
      <c r="U502" s="66"/>
      <c r="V502" s="66"/>
      <c r="W502" s="66"/>
      <c r="X502" s="66"/>
      <c r="Y502" s="66"/>
      <c r="Z502" s="66"/>
      <c r="AA502" s="66"/>
      <c r="AB502" s="66"/>
      <c r="AC502" s="66"/>
      <c r="AD502" s="66"/>
      <c r="AE502" s="66"/>
    </row>
    <row r="503" spans="1:31" ht="14.25">
      <c r="A503" s="66"/>
      <c r="B503" s="66"/>
      <c r="C503" s="66"/>
      <c r="D503" s="66"/>
      <c r="E503" s="67"/>
      <c r="F503" s="67"/>
      <c r="G503" s="66"/>
      <c r="H503" s="66"/>
      <c r="I503" s="66"/>
      <c r="J503" s="66"/>
      <c r="K503" s="66"/>
      <c r="L503" s="66"/>
      <c r="M503" s="66"/>
      <c r="N503" s="66"/>
      <c r="O503" s="66"/>
      <c r="P503" s="66"/>
      <c r="Q503" s="66"/>
      <c r="R503" s="66"/>
      <c r="S503" s="66"/>
      <c r="T503" s="66"/>
      <c r="U503" s="66"/>
      <c r="V503" s="66"/>
      <c r="W503" s="66"/>
      <c r="X503" s="66"/>
      <c r="Y503" s="66"/>
      <c r="Z503" s="66"/>
      <c r="AA503" s="66"/>
      <c r="AB503" s="66"/>
      <c r="AC503" s="66"/>
      <c r="AD503" s="66"/>
      <c r="AE503" s="66"/>
    </row>
    <row r="504" spans="1:31" ht="14.25">
      <c r="A504" s="66"/>
      <c r="B504" s="66"/>
      <c r="C504" s="66"/>
      <c r="D504" s="66"/>
      <c r="E504" s="67"/>
      <c r="F504" s="67"/>
      <c r="G504" s="66"/>
      <c r="H504" s="66"/>
      <c r="I504" s="66"/>
      <c r="J504" s="66"/>
      <c r="K504" s="66"/>
      <c r="L504" s="66"/>
      <c r="M504" s="66"/>
      <c r="N504" s="66"/>
      <c r="O504" s="66"/>
      <c r="P504" s="66"/>
      <c r="Q504" s="66"/>
      <c r="R504" s="66"/>
      <c r="S504" s="66"/>
      <c r="T504" s="66"/>
      <c r="U504" s="66"/>
      <c r="V504" s="66"/>
      <c r="W504" s="66"/>
      <c r="X504" s="66"/>
      <c r="Y504" s="66"/>
      <c r="Z504" s="66"/>
      <c r="AA504" s="66"/>
      <c r="AB504" s="66"/>
      <c r="AC504" s="66"/>
      <c r="AD504" s="66"/>
      <c r="AE504" s="66"/>
    </row>
    <row r="505" spans="1:31" ht="14.25">
      <c r="A505" s="66"/>
      <c r="B505" s="66"/>
      <c r="C505" s="66"/>
      <c r="D505" s="66"/>
      <c r="E505" s="67"/>
      <c r="F505" s="67"/>
      <c r="G505" s="66"/>
      <c r="H505" s="66"/>
      <c r="I505" s="66"/>
      <c r="J505" s="66"/>
      <c r="K505" s="66"/>
      <c r="L505" s="66"/>
      <c r="M505" s="66"/>
      <c r="N505" s="66"/>
      <c r="O505" s="66"/>
      <c r="P505" s="66"/>
      <c r="Q505" s="66"/>
      <c r="R505" s="66"/>
      <c r="S505" s="66"/>
      <c r="T505" s="66"/>
      <c r="U505" s="66"/>
      <c r="V505" s="66"/>
      <c r="W505" s="66"/>
      <c r="X505" s="66"/>
      <c r="Y505" s="66"/>
      <c r="Z505" s="66"/>
      <c r="AA505" s="66"/>
      <c r="AB505" s="66"/>
      <c r="AC505" s="66"/>
      <c r="AD505" s="66"/>
      <c r="AE505" s="66"/>
    </row>
    <row r="506" spans="1:31" ht="14.25">
      <c r="A506" s="66"/>
      <c r="B506" s="66"/>
      <c r="C506" s="66"/>
      <c r="D506" s="66"/>
      <c r="E506" s="67"/>
      <c r="F506" s="67"/>
      <c r="G506" s="66"/>
      <c r="H506" s="66"/>
      <c r="I506" s="66"/>
      <c r="J506" s="66"/>
      <c r="K506" s="66"/>
      <c r="L506" s="66"/>
      <c r="M506" s="66"/>
      <c r="N506" s="66"/>
      <c r="O506" s="66"/>
      <c r="P506" s="66"/>
      <c r="Q506" s="66"/>
      <c r="R506" s="66"/>
      <c r="S506" s="66"/>
      <c r="T506" s="66"/>
      <c r="U506" s="66"/>
      <c r="V506" s="66"/>
      <c r="W506" s="66"/>
      <c r="X506" s="66"/>
      <c r="Y506" s="66"/>
      <c r="Z506" s="66"/>
      <c r="AA506" s="66"/>
      <c r="AB506" s="66"/>
      <c r="AC506" s="66"/>
      <c r="AD506" s="66"/>
      <c r="AE506" s="66"/>
    </row>
    <row r="507" spans="1:31" ht="14.25">
      <c r="A507" s="66"/>
      <c r="B507" s="66"/>
      <c r="C507" s="66"/>
      <c r="D507" s="66"/>
      <c r="E507" s="67"/>
      <c r="F507" s="67"/>
      <c r="G507" s="66"/>
      <c r="H507" s="66"/>
      <c r="I507" s="66"/>
      <c r="J507" s="66"/>
      <c r="K507" s="66"/>
      <c r="L507" s="66"/>
      <c r="M507" s="66"/>
      <c r="N507" s="66"/>
      <c r="O507" s="66"/>
      <c r="P507" s="66"/>
      <c r="Q507" s="66"/>
      <c r="R507" s="66"/>
      <c r="S507" s="66"/>
      <c r="T507" s="66"/>
      <c r="U507" s="66"/>
      <c r="V507" s="66"/>
      <c r="W507" s="66"/>
      <c r="X507" s="66"/>
      <c r="Y507" s="66"/>
      <c r="Z507" s="66"/>
      <c r="AA507" s="66"/>
      <c r="AB507" s="66"/>
      <c r="AC507" s="66"/>
      <c r="AD507" s="66"/>
      <c r="AE507" s="66"/>
    </row>
    <row r="508" spans="1:31" ht="14.25">
      <c r="A508" s="66"/>
      <c r="B508" s="66"/>
      <c r="C508" s="66"/>
      <c r="D508" s="66"/>
      <c r="E508" s="67"/>
      <c r="F508" s="67"/>
      <c r="G508" s="66"/>
      <c r="H508" s="66"/>
      <c r="I508" s="66"/>
      <c r="J508" s="66"/>
      <c r="K508" s="66"/>
      <c r="L508" s="66"/>
      <c r="M508" s="66"/>
      <c r="N508" s="66"/>
      <c r="O508" s="66"/>
      <c r="P508" s="66"/>
      <c r="Q508" s="66"/>
      <c r="R508" s="66"/>
      <c r="S508" s="66"/>
      <c r="T508" s="66"/>
      <c r="U508" s="66"/>
      <c r="V508" s="66"/>
      <c r="W508" s="66"/>
      <c r="X508" s="66"/>
      <c r="Y508" s="66"/>
      <c r="Z508" s="66"/>
      <c r="AA508" s="66"/>
      <c r="AB508" s="66"/>
      <c r="AC508" s="66"/>
      <c r="AD508" s="66"/>
      <c r="AE508" s="66"/>
    </row>
    <row r="509" spans="1:31" ht="14.25">
      <c r="A509" s="66"/>
      <c r="B509" s="66"/>
      <c r="C509" s="66"/>
      <c r="D509" s="66"/>
      <c r="E509" s="67"/>
      <c r="F509" s="67"/>
      <c r="G509" s="66"/>
      <c r="H509" s="66"/>
      <c r="I509" s="66"/>
      <c r="J509" s="66"/>
      <c r="K509" s="66"/>
      <c r="L509" s="66"/>
      <c r="M509" s="66"/>
      <c r="N509" s="66"/>
      <c r="O509" s="66"/>
      <c r="P509" s="66"/>
      <c r="Q509" s="66"/>
      <c r="R509" s="66"/>
      <c r="S509" s="66"/>
      <c r="T509" s="66"/>
      <c r="U509" s="66"/>
      <c r="V509" s="66"/>
      <c r="W509" s="66"/>
      <c r="X509" s="66"/>
      <c r="Y509" s="66"/>
      <c r="Z509" s="66"/>
      <c r="AA509" s="66"/>
      <c r="AB509" s="66"/>
      <c r="AC509" s="66"/>
      <c r="AD509" s="66"/>
      <c r="AE509" s="66"/>
    </row>
    <row r="510" spans="1:31" ht="14.25">
      <c r="A510" s="66"/>
      <c r="B510" s="66"/>
      <c r="C510" s="66"/>
      <c r="D510" s="66"/>
      <c r="E510" s="67"/>
      <c r="F510" s="67"/>
      <c r="G510" s="66"/>
      <c r="H510" s="66"/>
      <c r="I510" s="66"/>
      <c r="J510" s="66"/>
      <c r="K510" s="66"/>
      <c r="L510" s="66"/>
      <c r="M510" s="66"/>
      <c r="N510" s="66"/>
      <c r="O510" s="66"/>
      <c r="P510" s="66"/>
      <c r="Q510" s="66"/>
      <c r="R510" s="66"/>
      <c r="S510" s="66"/>
      <c r="T510" s="66"/>
      <c r="U510" s="66"/>
      <c r="V510" s="66"/>
      <c r="W510" s="66"/>
      <c r="X510" s="66"/>
      <c r="Y510" s="66"/>
      <c r="Z510" s="66"/>
      <c r="AA510" s="66"/>
      <c r="AB510" s="66"/>
      <c r="AC510" s="66"/>
      <c r="AD510" s="66"/>
      <c r="AE510" s="66"/>
    </row>
    <row r="511" spans="1:31" ht="14.25">
      <c r="A511" s="66"/>
      <c r="B511" s="66"/>
      <c r="C511" s="66"/>
      <c r="D511" s="66"/>
      <c r="E511" s="67"/>
      <c r="F511" s="67"/>
      <c r="G511" s="66"/>
      <c r="H511" s="66"/>
      <c r="I511" s="66"/>
      <c r="J511" s="66"/>
      <c r="K511" s="66"/>
      <c r="L511" s="66"/>
      <c r="M511" s="66"/>
      <c r="N511" s="66"/>
      <c r="O511" s="66"/>
      <c r="P511" s="66"/>
      <c r="Q511" s="66"/>
      <c r="R511" s="66"/>
      <c r="S511" s="66"/>
      <c r="T511" s="66"/>
      <c r="U511" s="66"/>
      <c r="V511" s="66"/>
      <c r="W511" s="66"/>
      <c r="X511" s="66"/>
      <c r="Y511" s="66"/>
      <c r="Z511" s="66"/>
      <c r="AA511" s="66"/>
      <c r="AB511" s="66"/>
      <c r="AC511" s="66"/>
      <c r="AD511" s="66"/>
      <c r="AE511" s="66"/>
    </row>
    <row r="512" spans="1:31" ht="14.25">
      <c r="A512" s="66"/>
      <c r="B512" s="66"/>
      <c r="C512" s="66"/>
      <c r="D512" s="66"/>
      <c r="E512" s="67"/>
      <c r="F512" s="67"/>
      <c r="G512" s="66"/>
      <c r="H512" s="66"/>
      <c r="I512" s="66"/>
      <c r="J512" s="66"/>
      <c r="K512" s="66"/>
      <c r="L512" s="66"/>
      <c r="M512" s="66"/>
      <c r="N512" s="66"/>
      <c r="O512" s="66"/>
      <c r="P512" s="66"/>
      <c r="Q512" s="66"/>
      <c r="R512" s="66"/>
      <c r="S512" s="66"/>
      <c r="T512" s="66"/>
      <c r="U512" s="66"/>
      <c r="V512" s="66"/>
      <c r="W512" s="66"/>
      <c r="X512" s="66"/>
      <c r="Y512" s="66"/>
      <c r="Z512" s="66"/>
      <c r="AA512" s="66"/>
      <c r="AB512" s="66"/>
      <c r="AC512" s="66"/>
      <c r="AD512" s="66"/>
      <c r="AE512" s="66"/>
    </row>
    <row r="513" spans="1:31" ht="14.25">
      <c r="A513" s="66"/>
      <c r="B513" s="66"/>
      <c r="C513" s="66"/>
      <c r="D513" s="66"/>
      <c r="E513" s="67"/>
      <c r="F513" s="67"/>
      <c r="G513" s="66"/>
      <c r="H513" s="66"/>
      <c r="I513" s="66"/>
      <c r="J513" s="66"/>
      <c r="K513" s="66"/>
      <c r="L513" s="66"/>
      <c r="M513" s="66"/>
      <c r="N513" s="66"/>
      <c r="O513" s="66"/>
      <c r="P513" s="66"/>
      <c r="Q513" s="66"/>
      <c r="R513" s="66"/>
      <c r="S513" s="66"/>
      <c r="T513" s="66"/>
      <c r="U513" s="66"/>
      <c r="V513" s="66"/>
      <c r="W513" s="66"/>
      <c r="X513" s="66"/>
      <c r="Y513" s="66"/>
      <c r="Z513" s="66"/>
      <c r="AA513" s="66"/>
      <c r="AB513" s="66"/>
      <c r="AC513" s="66"/>
      <c r="AD513" s="66"/>
      <c r="AE513" s="66"/>
    </row>
    <row r="514" spans="1:31" ht="14.25">
      <c r="A514" s="66"/>
      <c r="B514" s="66"/>
      <c r="C514" s="66"/>
      <c r="D514" s="66"/>
      <c r="E514" s="67"/>
      <c r="F514" s="67"/>
      <c r="G514" s="66"/>
      <c r="H514" s="66"/>
      <c r="I514" s="66"/>
      <c r="J514" s="66"/>
      <c r="K514" s="66"/>
      <c r="L514" s="66"/>
      <c r="M514" s="66"/>
      <c r="N514" s="66"/>
      <c r="O514" s="66"/>
      <c r="P514" s="66"/>
      <c r="Q514" s="66"/>
      <c r="R514" s="66"/>
      <c r="S514" s="66"/>
      <c r="T514" s="66"/>
      <c r="U514" s="66"/>
      <c r="V514" s="66"/>
      <c r="W514" s="66"/>
      <c r="X514" s="66"/>
      <c r="Y514" s="66"/>
      <c r="Z514" s="66"/>
      <c r="AA514" s="66"/>
      <c r="AB514" s="66"/>
      <c r="AC514" s="66"/>
      <c r="AD514" s="66"/>
      <c r="AE514" s="66"/>
    </row>
    <row r="515" spans="1:31" ht="14.25">
      <c r="A515" s="66"/>
      <c r="B515" s="66"/>
      <c r="C515" s="66"/>
      <c r="D515" s="66"/>
      <c r="E515" s="67"/>
      <c r="F515" s="67"/>
      <c r="G515" s="66"/>
      <c r="H515" s="66"/>
      <c r="I515" s="66"/>
      <c r="J515" s="66"/>
      <c r="K515" s="66"/>
      <c r="L515" s="66"/>
      <c r="M515" s="66"/>
      <c r="N515" s="66"/>
      <c r="O515" s="66"/>
      <c r="P515" s="66"/>
      <c r="Q515" s="66"/>
      <c r="R515" s="66"/>
      <c r="S515" s="66"/>
      <c r="T515" s="66"/>
      <c r="U515" s="66"/>
      <c r="V515" s="66"/>
      <c r="W515" s="66"/>
      <c r="X515" s="66"/>
      <c r="Y515" s="66"/>
      <c r="Z515" s="66"/>
      <c r="AA515" s="66"/>
      <c r="AB515" s="66"/>
      <c r="AC515" s="66"/>
      <c r="AD515" s="66"/>
      <c r="AE515" s="66"/>
    </row>
    <row r="516" spans="1:31" ht="14.25">
      <c r="A516" s="66"/>
      <c r="B516" s="66"/>
      <c r="C516" s="66"/>
      <c r="D516" s="66"/>
      <c r="E516" s="67"/>
      <c r="F516" s="67"/>
      <c r="G516" s="66"/>
      <c r="H516" s="66"/>
      <c r="I516" s="66"/>
      <c r="J516" s="66"/>
      <c r="K516" s="66"/>
      <c r="L516" s="66"/>
      <c r="M516" s="66"/>
      <c r="N516" s="66"/>
      <c r="O516" s="66"/>
      <c r="P516" s="66"/>
      <c r="Q516" s="66"/>
      <c r="R516" s="66"/>
      <c r="S516" s="66"/>
      <c r="T516" s="66"/>
      <c r="U516" s="66"/>
      <c r="V516" s="66"/>
      <c r="W516" s="66"/>
      <c r="X516" s="66"/>
      <c r="Y516" s="66"/>
      <c r="Z516" s="66"/>
      <c r="AA516" s="66"/>
      <c r="AB516" s="66"/>
      <c r="AC516" s="66"/>
      <c r="AD516" s="66"/>
      <c r="AE516" s="66"/>
    </row>
  </sheetData>
  <mergeCells count="859">
    <mergeCell ref="Q34:S34"/>
    <mergeCell ref="N34:P34"/>
    <mergeCell ref="K40:M40"/>
    <mergeCell ref="N38:P38"/>
    <mergeCell ref="N40:P40"/>
    <mergeCell ref="G39:J39"/>
    <mergeCell ref="N39:P39"/>
    <mergeCell ref="N41:P41"/>
    <mergeCell ref="K36:M36"/>
    <mergeCell ref="G41:J41"/>
    <mergeCell ref="K37:M37"/>
    <mergeCell ref="N37:P37"/>
    <mergeCell ref="G37:J37"/>
    <mergeCell ref="G34:J34"/>
    <mergeCell ref="N36:P36"/>
    <mergeCell ref="G40:J40"/>
    <mergeCell ref="K35:M35"/>
    <mergeCell ref="G35:J35"/>
    <mergeCell ref="T25:V25"/>
    <mergeCell ref="T41:V41"/>
    <mergeCell ref="T48:V48"/>
    <mergeCell ref="T44:V44"/>
    <mergeCell ref="W28:Y28"/>
    <mergeCell ref="W11:Y11"/>
    <mergeCell ref="AC23:AE23"/>
    <mergeCell ref="AC27:AE27"/>
    <mergeCell ref="W27:Y27"/>
    <mergeCell ref="Z30:AB30"/>
    <mergeCell ref="Z34:AB34"/>
    <mergeCell ref="W34:Y34"/>
    <mergeCell ref="W37:Y37"/>
    <mergeCell ref="W39:Y39"/>
    <mergeCell ref="AC25:AE25"/>
    <mergeCell ref="AC34:AE34"/>
    <mergeCell ref="Z25:AB25"/>
    <mergeCell ref="Z45:AB45"/>
    <mergeCell ref="T47:V47"/>
    <mergeCell ref="AC33:AE33"/>
    <mergeCell ref="AC32:AE32"/>
    <mergeCell ref="W15:Y15"/>
    <mergeCell ref="T33:V33"/>
    <mergeCell ref="T35:V35"/>
    <mergeCell ref="W29:Y29"/>
    <mergeCell ref="AC36:AE36"/>
    <mergeCell ref="AC37:AE37"/>
    <mergeCell ref="Z42:AB42"/>
    <mergeCell ref="Z41:AB41"/>
    <mergeCell ref="AC41:AE41"/>
    <mergeCell ref="AC35:AE35"/>
    <mergeCell ref="AC24:AE24"/>
    <mergeCell ref="W26:Y26"/>
    <mergeCell ref="AC60:AE60"/>
    <mergeCell ref="AC12:AE12"/>
    <mergeCell ref="AC11:AE11"/>
    <mergeCell ref="Z23:AB23"/>
    <mergeCell ref="T37:V37"/>
    <mergeCell ref="T34:V34"/>
    <mergeCell ref="Q37:S37"/>
    <mergeCell ref="Q36:S36"/>
    <mergeCell ref="W48:Y48"/>
    <mergeCell ref="AC54:AE54"/>
    <mergeCell ref="AC53:AE53"/>
    <mergeCell ref="AC50:AE50"/>
    <mergeCell ref="AC28:AE28"/>
    <mergeCell ref="AC29:AE29"/>
    <mergeCell ref="AC43:AE43"/>
    <mergeCell ref="AC44:AE44"/>
    <mergeCell ref="W52:Y52"/>
    <mergeCell ref="Q39:S39"/>
    <mergeCell ref="Z40:AB40"/>
    <mergeCell ref="W35:Y35"/>
    <mergeCell ref="Z35:AB35"/>
    <mergeCell ref="Q35:S35"/>
    <mergeCell ref="AC48:AE48"/>
    <mergeCell ref="Q48:S48"/>
    <mergeCell ref="AC51:AE51"/>
    <mergeCell ref="W50:Y50"/>
    <mergeCell ref="W49:Y49"/>
    <mergeCell ref="W36:Y36"/>
    <mergeCell ref="Z36:AB36"/>
    <mergeCell ref="W38:Y38"/>
    <mergeCell ref="W40:Y40"/>
    <mergeCell ref="W47:Y47"/>
    <mergeCell ref="W42:Y42"/>
    <mergeCell ref="W41:Y41"/>
    <mergeCell ref="Z37:AB37"/>
    <mergeCell ref="Z48:AB48"/>
    <mergeCell ref="W45:Y45"/>
    <mergeCell ref="Z43:AB43"/>
    <mergeCell ref="W44:Y44"/>
    <mergeCell ref="W46:Y46"/>
    <mergeCell ref="W43:Y43"/>
    <mergeCell ref="AC49:AE49"/>
    <mergeCell ref="Z46:AB46"/>
    <mergeCell ref="AC46:AE46"/>
    <mergeCell ref="AC45:AE45"/>
    <mergeCell ref="Z39:AB39"/>
    <mergeCell ref="Z44:AB44"/>
    <mergeCell ref="K32:M32"/>
    <mergeCell ref="K34:M34"/>
    <mergeCell ref="N35:P35"/>
    <mergeCell ref="Q30:S30"/>
    <mergeCell ref="AC76:AE76"/>
    <mergeCell ref="AC64:AE64"/>
    <mergeCell ref="Z55:AB55"/>
    <mergeCell ref="AC55:AE55"/>
    <mergeCell ref="Z52:AB52"/>
    <mergeCell ref="AC52:AE52"/>
    <mergeCell ref="AC40:AE40"/>
    <mergeCell ref="AC39:AE39"/>
    <mergeCell ref="AC42:AE42"/>
    <mergeCell ref="AC38:AE38"/>
    <mergeCell ref="AC75:AE75"/>
    <mergeCell ref="AC69:AE69"/>
    <mergeCell ref="Z49:AB49"/>
    <mergeCell ref="Z53:AB53"/>
    <mergeCell ref="Z50:AB50"/>
    <mergeCell ref="Z56:AB56"/>
    <mergeCell ref="Z38:AB38"/>
    <mergeCell ref="AC58:AE58"/>
    <mergeCell ref="AC57:AE57"/>
    <mergeCell ref="AC66:AE66"/>
    <mergeCell ref="AM7:AP7"/>
    <mergeCell ref="Z18:AB18"/>
    <mergeCell ref="Z19:AB19"/>
    <mergeCell ref="Z15:AB15"/>
    <mergeCell ref="Z16:AB16"/>
    <mergeCell ref="Z12:AB12"/>
    <mergeCell ref="Z13:AB13"/>
    <mergeCell ref="AC10:AE10"/>
    <mergeCell ref="AC9:AE9"/>
    <mergeCell ref="AC7:AE7"/>
    <mergeCell ref="AC13:AE13"/>
    <mergeCell ref="AC8:AE8"/>
    <mergeCell ref="Z8:AB8"/>
    <mergeCell ref="Z9:AB9"/>
    <mergeCell ref="AC14:AE14"/>
    <mergeCell ref="Z7:AB7"/>
    <mergeCell ref="Z11:AB11"/>
    <mergeCell ref="T46:V46"/>
    <mergeCell ref="N44:P44"/>
    <mergeCell ref="K38:M38"/>
    <mergeCell ref="K43:M43"/>
    <mergeCell ref="G42:J42"/>
    <mergeCell ref="E46:F46"/>
    <mergeCell ref="G46:J46"/>
    <mergeCell ref="K45:M45"/>
    <mergeCell ref="K46:M46"/>
    <mergeCell ref="K41:M41"/>
    <mergeCell ref="G43:J43"/>
    <mergeCell ref="K39:M39"/>
    <mergeCell ref="E41:F41"/>
    <mergeCell ref="E44:F44"/>
    <mergeCell ref="E38:F38"/>
    <mergeCell ref="N45:P45"/>
    <mergeCell ref="T42:V42"/>
    <mergeCell ref="T45:V45"/>
    <mergeCell ref="T39:V39"/>
    <mergeCell ref="T38:V38"/>
    <mergeCell ref="Q38:S38"/>
    <mergeCell ref="N46:P46"/>
    <mergeCell ref="Q46:S46"/>
    <mergeCell ref="Q45:S45"/>
    <mergeCell ref="T36:V36"/>
    <mergeCell ref="T40:V40"/>
    <mergeCell ref="Q41:S41"/>
    <mergeCell ref="Q40:S40"/>
    <mergeCell ref="T43:V43"/>
    <mergeCell ref="E36:F36"/>
    <mergeCell ref="G36:J36"/>
    <mergeCell ref="E39:F39"/>
    <mergeCell ref="G44:J44"/>
    <mergeCell ref="E43:F43"/>
    <mergeCell ref="G38:J38"/>
    <mergeCell ref="E40:F40"/>
    <mergeCell ref="Q43:S43"/>
    <mergeCell ref="Q42:S42"/>
    <mergeCell ref="Q44:S44"/>
    <mergeCell ref="K42:M42"/>
    <mergeCell ref="K44:M44"/>
    <mergeCell ref="E37:F37"/>
    <mergeCell ref="Q47:S47"/>
    <mergeCell ref="E47:F47"/>
    <mergeCell ref="G47:J47"/>
    <mergeCell ref="N42:P42"/>
    <mergeCell ref="N43:P43"/>
    <mergeCell ref="G45:J45"/>
    <mergeCell ref="N47:P47"/>
    <mergeCell ref="K47:M47"/>
    <mergeCell ref="E42:F42"/>
    <mergeCell ref="E45:F45"/>
    <mergeCell ref="Q13:S13"/>
    <mergeCell ref="Q15:S15"/>
    <mergeCell ref="AC22:AE22"/>
    <mergeCell ref="W22:Y22"/>
    <mergeCell ref="Q31:S31"/>
    <mergeCell ref="Q33:S33"/>
    <mergeCell ref="T31:V31"/>
    <mergeCell ref="W30:Y30"/>
    <mergeCell ref="T32:V32"/>
    <mergeCell ref="Q29:S29"/>
    <mergeCell ref="Q26:S26"/>
    <mergeCell ref="W18:Y18"/>
    <mergeCell ref="W19:Y19"/>
    <mergeCell ref="AC30:AE30"/>
    <mergeCell ref="AC26:AE26"/>
    <mergeCell ref="Z26:AB26"/>
    <mergeCell ref="AC31:AE31"/>
    <mergeCell ref="Q14:S14"/>
    <mergeCell ref="T14:V14"/>
    <mergeCell ref="T26:V26"/>
    <mergeCell ref="W25:Y25"/>
    <mergeCell ref="W24:Y24"/>
    <mergeCell ref="Q23:S23"/>
    <mergeCell ref="AC20:AE20"/>
    <mergeCell ref="N12:P12"/>
    <mergeCell ref="W23:Y23"/>
    <mergeCell ref="T22:V22"/>
    <mergeCell ref="Z32:AB32"/>
    <mergeCell ref="W32:Y32"/>
    <mergeCell ref="T30:V30"/>
    <mergeCell ref="W33:Y33"/>
    <mergeCell ref="Z33:AB33"/>
    <mergeCell ref="Q28:S28"/>
    <mergeCell ref="N32:P32"/>
    <mergeCell ref="T29:V29"/>
    <mergeCell ref="Z22:AB22"/>
    <mergeCell ref="Z27:AB27"/>
    <mergeCell ref="Z14:AB14"/>
    <mergeCell ref="T15:V15"/>
    <mergeCell ref="W20:Y20"/>
    <mergeCell ref="Z17:AB17"/>
    <mergeCell ref="W21:Y21"/>
    <mergeCell ref="W14:Y14"/>
    <mergeCell ref="T27:V27"/>
    <mergeCell ref="T21:V21"/>
    <mergeCell ref="T24:V24"/>
    <mergeCell ref="T20:V20"/>
    <mergeCell ref="T17:V17"/>
    <mergeCell ref="A1:C1"/>
    <mergeCell ref="A2:C2"/>
    <mergeCell ref="A3:C3"/>
    <mergeCell ref="D3:U3"/>
    <mergeCell ref="D2:E2"/>
    <mergeCell ref="R2:S2"/>
    <mergeCell ref="L2:O2"/>
    <mergeCell ref="F2:I2"/>
    <mergeCell ref="X2:AE2"/>
    <mergeCell ref="V2:W2"/>
    <mergeCell ref="V3:W3"/>
    <mergeCell ref="X3:AD3"/>
    <mergeCell ref="D1:AA1"/>
    <mergeCell ref="AB1:AE1"/>
    <mergeCell ref="T6:V6"/>
    <mergeCell ref="H4:AE4"/>
    <mergeCell ref="K5:M6"/>
    <mergeCell ref="K7:M7"/>
    <mergeCell ref="W9:Y9"/>
    <mergeCell ref="Q8:S8"/>
    <mergeCell ref="T8:V8"/>
    <mergeCell ref="W8:Y8"/>
    <mergeCell ref="K9:M9"/>
    <mergeCell ref="T9:V9"/>
    <mergeCell ref="W7:Y7"/>
    <mergeCell ref="Q9:S9"/>
    <mergeCell ref="N7:P7"/>
    <mergeCell ref="N5:P6"/>
    <mergeCell ref="K8:M8"/>
    <mergeCell ref="N9:P9"/>
    <mergeCell ref="N33:P33"/>
    <mergeCell ref="W31:Y31"/>
    <mergeCell ref="Z31:AB31"/>
    <mergeCell ref="Z24:AB24"/>
    <mergeCell ref="Z28:AB28"/>
    <mergeCell ref="Z29:AB29"/>
    <mergeCell ref="W13:Y13"/>
    <mergeCell ref="K13:M13"/>
    <mergeCell ref="T5:AE5"/>
    <mergeCell ref="W6:Y6"/>
    <mergeCell ref="N8:P8"/>
    <mergeCell ref="Q7:S7"/>
    <mergeCell ref="T7:V7"/>
    <mergeCell ref="AC6:AE6"/>
    <mergeCell ref="Z6:AB6"/>
    <mergeCell ref="Q5:S6"/>
    <mergeCell ref="K28:M28"/>
    <mergeCell ref="K19:M19"/>
    <mergeCell ref="K23:M23"/>
    <mergeCell ref="K18:M18"/>
    <mergeCell ref="K22:M22"/>
    <mergeCell ref="N29:P29"/>
    <mergeCell ref="K30:M30"/>
    <mergeCell ref="N18:P18"/>
    <mergeCell ref="G20:J20"/>
    <mergeCell ref="Z10:AB10"/>
    <mergeCell ref="W10:Y10"/>
    <mergeCell ref="K20:M20"/>
    <mergeCell ref="K16:M16"/>
    <mergeCell ref="K14:M14"/>
    <mergeCell ref="K15:M15"/>
    <mergeCell ref="N15:P15"/>
    <mergeCell ref="N14:P14"/>
    <mergeCell ref="N16:P16"/>
    <mergeCell ref="T13:V13"/>
    <mergeCell ref="K11:M11"/>
    <mergeCell ref="N11:P11"/>
    <mergeCell ref="N13:P13"/>
    <mergeCell ref="K12:M12"/>
    <mergeCell ref="T12:V12"/>
    <mergeCell ref="Q12:S12"/>
    <mergeCell ref="T11:V11"/>
    <mergeCell ref="Q11:S11"/>
    <mergeCell ref="T10:V10"/>
    <mergeCell ref="K10:M10"/>
    <mergeCell ref="Q10:S10"/>
    <mergeCell ref="N10:P10"/>
    <mergeCell ref="W12:Y12"/>
    <mergeCell ref="G19:J19"/>
    <mergeCell ref="E18:F18"/>
    <mergeCell ref="E35:F35"/>
    <mergeCell ref="E30:J30"/>
    <mergeCell ref="G29:J29"/>
    <mergeCell ref="E20:F20"/>
    <mergeCell ref="E31:F31"/>
    <mergeCell ref="E29:F29"/>
    <mergeCell ref="E21:J21"/>
    <mergeCell ref="E26:F26"/>
    <mergeCell ref="G22:J22"/>
    <mergeCell ref="G23:J23"/>
    <mergeCell ref="E23:F23"/>
    <mergeCell ref="G28:J28"/>
    <mergeCell ref="E27:J27"/>
    <mergeCell ref="E28:F28"/>
    <mergeCell ref="E24:F24"/>
    <mergeCell ref="G26:J26"/>
    <mergeCell ref="E19:F19"/>
    <mergeCell ref="G18:J18"/>
    <mergeCell ref="E32:F32"/>
    <mergeCell ref="G32:J32"/>
    <mergeCell ref="E34:F34"/>
    <mergeCell ref="G31:J31"/>
    <mergeCell ref="G17:J17"/>
    <mergeCell ref="E16:F16"/>
    <mergeCell ref="E25:F25"/>
    <mergeCell ref="G33:J33"/>
    <mergeCell ref="N17:P17"/>
    <mergeCell ref="N21:P21"/>
    <mergeCell ref="N26:P26"/>
    <mergeCell ref="N23:P23"/>
    <mergeCell ref="Q25:S25"/>
    <mergeCell ref="Q24:S24"/>
    <mergeCell ref="Q21:S21"/>
    <mergeCell ref="Q19:S19"/>
    <mergeCell ref="Q20:S20"/>
    <mergeCell ref="Q18:S18"/>
    <mergeCell ref="N30:P30"/>
    <mergeCell ref="Q32:S32"/>
    <mergeCell ref="K31:M31"/>
    <mergeCell ref="K33:M33"/>
    <mergeCell ref="G24:J24"/>
    <mergeCell ref="G16:J16"/>
    <mergeCell ref="E17:F17"/>
    <mergeCell ref="E33:F33"/>
    <mergeCell ref="E22:F22"/>
    <mergeCell ref="G25:J25"/>
    <mergeCell ref="N27:P27"/>
    <mergeCell ref="N20:P20"/>
    <mergeCell ref="N28:P28"/>
    <mergeCell ref="K27:M27"/>
    <mergeCell ref="K21:M21"/>
    <mergeCell ref="K25:M25"/>
    <mergeCell ref="K24:M24"/>
    <mergeCell ref="N25:P25"/>
    <mergeCell ref="K26:M26"/>
    <mergeCell ref="N22:P22"/>
    <mergeCell ref="A5:D6"/>
    <mergeCell ref="G12:J12"/>
    <mergeCell ref="E11:F11"/>
    <mergeCell ref="G7:J7"/>
    <mergeCell ref="G8:J8"/>
    <mergeCell ref="E12:F12"/>
    <mergeCell ref="E5:J6"/>
    <mergeCell ref="E9:F9"/>
    <mergeCell ref="A7:D15"/>
    <mergeCell ref="E8:F8"/>
    <mergeCell ref="E7:F7"/>
    <mergeCell ref="G10:J10"/>
    <mergeCell ref="G9:J9"/>
    <mergeCell ref="E14:F14"/>
    <mergeCell ref="G14:J14"/>
    <mergeCell ref="E15:J15"/>
    <mergeCell ref="E10:F10"/>
    <mergeCell ref="G11:J11"/>
    <mergeCell ref="E13:F13"/>
    <mergeCell ref="G13:J13"/>
    <mergeCell ref="A22:D27"/>
    <mergeCell ref="A16:D21"/>
    <mergeCell ref="A28:D30"/>
    <mergeCell ref="AC16:AE16"/>
    <mergeCell ref="AC15:AE15"/>
    <mergeCell ref="T19:V19"/>
    <mergeCell ref="T16:V16"/>
    <mergeCell ref="W17:Y17"/>
    <mergeCell ref="AC19:AE19"/>
    <mergeCell ref="T18:V18"/>
    <mergeCell ref="W16:Y16"/>
    <mergeCell ref="AC18:AE18"/>
    <mergeCell ref="AC17:AE17"/>
    <mergeCell ref="Z20:AB20"/>
    <mergeCell ref="T28:V28"/>
    <mergeCell ref="T23:V23"/>
    <mergeCell ref="Q22:S22"/>
    <mergeCell ref="Q16:S16"/>
    <mergeCell ref="Q17:S17"/>
    <mergeCell ref="K29:M29"/>
    <mergeCell ref="Q27:S27"/>
    <mergeCell ref="N24:P24"/>
    <mergeCell ref="K17:M17"/>
    <mergeCell ref="N19:P19"/>
    <mergeCell ref="L102:M102"/>
    <mergeCell ref="AC21:AE21"/>
    <mergeCell ref="Z21:AB21"/>
    <mergeCell ref="AC97:AE97"/>
    <mergeCell ref="Z97:AB97"/>
    <mergeCell ref="W97:Y97"/>
    <mergeCell ref="T97:V97"/>
    <mergeCell ref="W81:Y81"/>
    <mergeCell ref="Z81:AB81"/>
    <mergeCell ref="AC72:AE72"/>
    <mergeCell ref="Z94:AB94"/>
    <mergeCell ref="Z61:AB61"/>
    <mergeCell ref="T63:V63"/>
    <mergeCell ref="W63:Y63"/>
    <mergeCell ref="Z63:AB63"/>
    <mergeCell ref="T71:V71"/>
    <mergeCell ref="W71:Y71"/>
    <mergeCell ref="Z71:AB71"/>
    <mergeCell ref="W72:Y72"/>
    <mergeCell ref="Z72:AB72"/>
    <mergeCell ref="AC73:AE73"/>
    <mergeCell ref="W74:Y74"/>
    <mergeCell ref="AC71:AE71"/>
    <mergeCell ref="N31:P31"/>
    <mergeCell ref="E49:F49"/>
    <mergeCell ref="G49:J49"/>
    <mergeCell ref="N50:P50"/>
    <mergeCell ref="T54:V54"/>
    <mergeCell ref="A110:AE110"/>
    <mergeCell ref="AA101:AD101"/>
    <mergeCell ref="Q101:T101"/>
    <mergeCell ref="V101:Y101"/>
    <mergeCell ref="V100:Z100"/>
    <mergeCell ref="N101:P101"/>
    <mergeCell ref="N100:P100"/>
    <mergeCell ref="AA100:AE100"/>
    <mergeCell ref="Q100:U100"/>
    <mergeCell ref="AA104:AD104"/>
    <mergeCell ref="AA102:AD102"/>
    <mergeCell ref="L104:M104"/>
    <mergeCell ref="Q104:T104"/>
    <mergeCell ref="L103:M103"/>
    <mergeCell ref="N103:P103"/>
    <mergeCell ref="Q103:T103"/>
    <mergeCell ref="V103:Y103"/>
    <mergeCell ref="AA103:AD103"/>
    <mergeCell ref="K50:M50"/>
    <mergeCell ref="V102:Y102"/>
    <mergeCell ref="E48:F48"/>
    <mergeCell ref="N49:P49"/>
    <mergeCell ref="T50:V50"/>
    <mergeCell ref="T53:V53"/>
    <mergeCell ref="T56:V56"/>
    <mergeCell ref="N56:P56"/>
    <mergeCell ref="N52:P52"/>
    <mergeCell ref="T52:V52"/>
    <mergeCell ref="K53:M53"/>
    <mergeCell ref="K55:M55"/>
    <mergeCell ref="K48:M48"/>
    <mergeCell ref="G48:J48"/>
    <mergeCell ref="N48:P48"/>
    <mergeCell ref="E52:F52"/>
    <mergeCell ref="G52:J52"/>
    <mergeCell ref="Q50:S50"/>
    <mergeCell ref="Q52:S52"/>
    <mergeCell ref="Q54:S54"/>
    <mergeCell ref="Q53:S53"/>
    <mergeCell ref="E51:F51"/>
    <mergeCell ref="G51:J51"/>
    <mergeCell ref="K51:M51"/>
    <mergeCell ref="N51:P51"/>
    <mergeCell ref="E55:F55"/>
    <mergeCell ref="E67:F67"/>
    <mergeCell ref="G67:J67"/>
    <mergeCell ref="K49:M49"/>
    <mergeCell ref="AC62:AE62"/>
    <mergeCell ref="AC63:AE63"/>
    <mergeCell ref="AC65:AE65"/>
    <mergeCell ref="Z64:AB64"/>
    <mergeCell ref="G59:J59"/>
    <mergeCell ref="N63:P63"/>
    <mergeCell ref="N61:P61"/>
    <mergeCell ref="Q61:S61"/>
    <mergeCell ref="T61:V61"/>
    <mergeCell ref="E60:F60"/>
    <mergeCell ref="E59:F59"/>
    <mergeCell ref="Q63:S63"/>
    <mergeCell ref="N62:P62"/>
    <mergeCell ref="K59:M59"/>
    <mergeCell ref="Z54:AB54"/>
    <mergeCell ref="W54:Y54"/>
    <mergeCell ref="Q49:S49"/>
    <mergeCell ref="T49:V49"/>
    <mergeCell ref="E50:J50"/>
    <mergeCell ref="AC56:AE56"/>
    <mergeCell ref="N55:P55"/>
    <mergeCell ref="Z66:AB66"/>
    <mergeCell ref="T64:V64"/>
    <mergeCell ref="Q62:S62"/>
    <mergeCell ref="T62:V62"/>
    <mergeCell ref="W55:Y55"/>
    <mergeCell ref="W57:Y57"/>
    <mergeCell ref="Z57:AB57"/>
    <mergeCell ref="W61:Y61"/>
    <mergeCell ref="T57:V57"/>
    <mergeCell ref="Q55:S55"/>
    <mergeCell ref="T55:V55"/>
    <mergeCell ref="W56:Y56"/>
    <mergeCell ref="Q56:S56"/>
    <mergeCell ref="A57:D69"/>
    <mergeCell ref="W62:Y62"/>
    <mergeCell ref="Z62:AB62"/>
    <mergeCell ref="K66:M66"/>
    <mergeCell ref="N66:P66"/>
    <mergeCell ref="Q66:S66"/>
    <mergeCell ref="T66:V66"/>
    <mergeCell ref="W66:Y66"/>
    <mergeCell ref="E62:F62"/>
    <mergeCell ref="E63:F63"/>
    <mergeCell ref="G62:J62"/>
    <mergeCell ref="G63:J63"/>
    <mergeCell ref="G65:J65"/>
    <mergeCell ref="K62:M62"/>
    <mergeCell ref="K63:M63"/>
    <mergeCell ref="K65:M65"/>
    <mergeCell ref="E61:F61"/>
    <mergeCell ref="W65:Y65"/>
    <mergeCell ref="Z65:AB65"/>
    <mergeCell ref="W64:Y64"/>
    <mergeCell ref="T68:V68"/>
    <mergeCell ref="W67:Y67"/>
    <mergeCell ref="G61:J61"/>
    <mergeCell ref="K61:M61"/>
    <mergeCell ref="A31:D50"/>
    <mergeCell ref="AC78:AE78"/>
    <mergeCell ref="E77:F77"/>
    <mergeCell ref="G77:J77"/>
    <mergeCell ref="E81:F81"/>
    <mergeCell ref="G81:J81"/>
    <mergeCell ref="E80:F80"/>
    <mergeCell ref="G80:J80"/>
    <mergeCell ref="E79:J79"/>
    <mergeCell ref="W60:Y60"/>
    <mergeCell ref="Z60:AB60"/>
    <mergeCell ref="AC74:AE74"/>
    <mergeCell ref="Q73:S73"/>
    <mergeCell ref="T70:V70"/>
    <mergeCell ref="W70:Y70"/>
    <mergeCell ref="T73:V73"/>
    <mergeCell ref="W73:Y73"/>
    <mergeCell ref="AC59:AE59"/>
    <mergeCell ref="K73:M73"/>
    <mergeCell ref="N73:P73"/>
    <mergeCell ref="E64:F64"/>
    <mergeCell ref="W68:Y68"/>
    <mergeCell ref="Z68:AB68"/>
    <mergeCell ref="Z69:AB69"/>
    <mergeCell ref="E83:F83"/>
    <mergeCell ref="G83:J83"/>
    <mergeCell ref="N94:P94"/>
    <mergeCell ref="Q94:S94"/>
    <mergeCell ref="Q83:S83"/>
    <mergeCell ref="T83:V83"/>
    <mergeCell ref="W83:Y83"/>
    <mergeCell ref="Z83:AB83"/>
    <mergeCell ref="T91:V91"/>
    <mergeCell ref="W91:Y91"/>
    <mergeCell ref="Z91:AB91"/>
    <mergeCell ref="T92:V92"/>
    <mergeCell ref="W92:Y92"/>
    <mergeCell ref="Z92:AB92"/>
    <mergeCell ref="G92:J92"/>
    <mergeCell ref="K90:M90"/>
    <mergeCell ref="K93:M93"/>
    <mergeCell ref="N93:P93"/>
    <mergeCell ref="Q93:S93"/>
    <mergeCell ref="T93:V93"/>
    <mergeCell ref="Z93:AB93"/>
    <mergeCell ref="G84:J84"/>
    <mergeCell ref="E85:F85"/>
    <mergeCell ref="G85:J85"/>
    <mergeCell ref="K83:M83"/>
    <mergeCell ref="Z86:AB86"/>
    <mergeCell ref="AC86:AE86"/>
    <mergeCell ref="AC87:AE87"/>
    <mergeCell ref="N82:P82"/>
    <mergeCell ref="N81:P81"/>
    <mergeCell ref="AC83:AE83"/>
    <mergeCell ref="K86:M86"/>
    <mergeCell ref="N86:P86"/>
    <mergeCell ref="Q86:S86"/>
    <mergeCell ref="T81:V81"/>
    <mergeCell ref="N97:P97"/>
    <mergeCell ref="Q97:S97"/>
    <mergeCell ref="W86:Y86"/>
    <mergeCell ref="N87:P87"/>
    <mergeCell ref="Q87:S87"/>
    <mergeCell ref="K67:M67"/>
    <mergeCell ref="K76:M76"/>
    <mergeCell ref="N76:P76"/>
    <mergeCell ref="Q76:S76"/>
    <mergeCell ref="Q75:S75"/>
    <mergeCell ref="K75:M75"/>
    <mergeCell ref="K71:M71"/>
    <mergeCell ref="N70:P70"/>
    <mergeCell ref="N71:P71"/>
    <mergeCell ref="Q71:S71"/>
    <mergeCell ref="K70:M70"/>
    <mergeCell ref="N75:P75"/>
    <mergeCell ref="K68:M68"/>
    <mergeCell ref="N68:P68"/>
    <mergeCell ref="Q68:S68"/>
    <mergeCell ref="K72:M72"/>
    <mergeCell ref="W85:Y85"/>
    <mergeCell ref="K84:M84"/>
    <mergeCell ref="N88:P88"/>
    <mergeCell ref="G60:J60"/>
    <mergeCell ref="K60:M60"/>
    <mergeCell ref="Q64:S64"/>
    <mergeCell ref="T65:V65"/>
    <mergeCell ref="W58:Y58"/>
    <mergeCell ref="W59:Y59"/>
    <mergeCell ref="Z59:AB59"/>
    <mergeCell ref="T59:V59"/>
    <mergeCell ref="N59:P59"/>
    <mergeCell ref="Z58:AB58"/>
    <mergeCell ref="Q59:S59"/>
    <mergeCell ref="T60:V60"/>
    <mergeCell ref="N58:P58"/>
    <mergeCell ref="K64:M64"/>
    <mergeCell ref="N64:P64"/>
    <mergeCell ref="N65:P65"/>
    <mergeCell ref="Q65:S65"/>
    <mergeCell ref="G64:J64"/>
    <mergeCell ref="G66:J66"/>
    <mergeCell ref="E74:F74"/>
    <mergeCell ref="G74:J74"/>
    <mergeCell ref="K74:M74"/>
    <mergeCell ref="E65:F65"/>
    <mergeCell ref="E75:F75"/>
    <mergeCell ref="E66:F66"/>
    <mergeCell ref="Q58:S58"/>
    <mergeCell ref="T58:V58"/>
    <mergeCell ref="N60:P60"/>
    <mergeCell ref="Q60:S60"/>
    <mergeCell ref="Q70:S70"/>
    <mergeCell ref="Q72:S72"/>
    <mergeCell ref="N72:P72"/>
    <mergeCell ref="E58:F58"/>
    <mergeCell ref="G58:J58"/>
    <mergeCell ref="K58:M58"/>
    <mergeCell ref="E70:F70"/>
    <mergeCell ref="G70:J70"/>
    <mergeCell ref="E68:F68"/>
    <mergeCell ref="G68:J68"/>
    <mergeCell ref="E72:F72"/>
    <mergeCell ref="G72:J72"/>
    <mergeCell ref="E71:F71"/>
    <mergeCell ref="A87:D90"/>
    <mergeCell ref="E87:F87"/>
    <mergeCell ref="G87:J87"/>
    <mergeCell ref="K87:M87"/>
    <mergeCell ref="G73:J73"/>
    <mergeCell ref="G88:J88"/>
    <mergeCell ref="E86:J86"/>
    <mergeCell ref="E82:F82"/>
    <mergeCell ref="G82:J82"/>
    <mergeCell ref="K82:M82"/>
    <mergeCell ref="K81:M81"/>
    <mergeCell ref="K77:M77"/>
    <mergeCell ref="E76:F76"/>
    <mergeCell ref="G76:J76"/>
    <mergeCell ref="E73:F73"/>
    <mergeCell ref="A80:D86"/>
    <mergeCell ref="A70:D79"/>
    <mergeCell ref="G75:J75"/>
    <mergeCell ref="G71:J71"/>
    <mergeCell ref="E78:F78"/>
    <mergeCell ref="G78:J78"/>
    <mergeCell ref="K79:M79"/>
    <mergeCell ref="K78:M78"/>
    <mergeCell ref="E84:F84"/>
    <mergeCell ref="E88:F88"/>
    <mergeCell ref="T77:V77"/>
    <mergeCell ref="T74:V74"/>
    <mergeCell ref="Z73:AB73"/>
    <mergeCell ref="K88:M88"/>
    <mergeCell ref="K85:M85"/>
    <mergeCell ref="N85:P85"/>
    <mergeCell ref="Q85:S85"/>
    <mergeCell ref="N90:P90"/>
    <mergeCell ref="Q90:S90"/>
    <mergeCell ref="Z74:AB74"/>
    <mergeCell ref="Z80:AB80"/>
    <mergeCell ref="Z87:AB87"/>
    <mergeCell ref="Z90:AB90"/>
    <mergeCell ref="Q81:S81"/>
    <mergeCell ref="T88:V88"/>
    <mergeCell ref="W88:Y88"/>
    <mergeCell ref="Z88:AB88"/>
    <mergeCell ref="T89:V89"/>
    <mergeCell ref="T76:V76"/>
    <mergeCell ref="N77:P77"/>
    <mergeCell ref="Q77:S77"/>
    <mergeCell ref="K80:M80"/>
    <mergeCell ref="N80:P80"/>
    <mergeCell ref="E93:F93"/>
    <mergeCell ref="G93:J93"/>
    <mergeCell ref="AC90:AE90"/>
    <mergeCell ref="E89:F89"/>
    <mergeCell ref="G89:J89"/>
    <mergeCell ref="K89:M89"/>
    <mergeCell ref="N89:P89"/>
    <mergeCell ref="Q89:S89"/>
    <mergeCell ref="W89:Y89"/>
    <mergeCell ref="Z89:AB89"/>
    <mergeCell ref="AC89:AE89"/>
    <mergeCell ref="E90:J90"/>
    <mergeCell ref="K92:M92"/>
    <mergeCell ref="N92:P92"/>
    <mergeCell ref="Q92:S92"/>
    <mergeCell ref="W93:Y93"/>
    <mergeCell ref="T90:V90"/>
    <mergeCell ref="W90:Y90"/>
    <mergeCell ref="AC91:AE91"/>
    <mergeCell ref="A97:J97"/>
    <mergeCell ref="N102:P102"/>
    <mergeCell ref="Q102:T102"/>
    <mergeCell ref="L100:M100"/>
    <mergeCell ref="L101:M101"/>
    <mergeCell ref="N104:P104"/>
    <mergeCell ref="V104:Y104"/>
    <mergeCell ref="A91:D94"/>
    <mergeCell ref="E91:F91"/>
    <mergeCell ref="G91:J91"/>
    <mergeCell ref="K91:M91"/>
    <mergeCell ref="N91:P91"/>
    <mergeCell ref="Q91:S91"/>
    <mergeCell ref="E92:F92"/>
    <mergeCell ref="K94:M94"/>
    <mergeCell ref="K97:M97"/>
    <mergeCell ref="E94:J94"/>
    <mergeCell ref="A100:E104"/>
    <mergeCell ref="F100:K100"/>
    <mergeCell ref="F101:K101"/>
    <mergeCell ref="F102:K102"/>
    <mergeCell ref="F103:K103"/>
    <mergeCell ref="F104:K104"/>
    <mergeCell ref="T94:V94"/>
    <mergeCell ref="N78:P78"/>
    <mergeCell ref="Q78:S78"/>
    <mergeCell ref="AC81:AE81"/>
    <mergeCell ref="W77:Y77"/>
    <mergeCell ref="Z77:AB77"/>
    <mergeCell ref="AC77:AE77"/>
    <mergeCell ref="W79:Y79"/>
    <mergeCell ref="AC94:AE94"/>
    <mergeCell ref="AC93:AE93"/>
    <mergeCell ref="AC92:AE92"/>
    <mergeCell ref="W94:Y94"/>
    <mergeCell ref="Q88:S88"/>
    <mergeCell ref="T85:V85"/>
    <mergeCell ref="Q82:S82"/>
    <mergeCell ref="AC80:AE80"/>
    <mergeCell ref="Z79:AB79"/>
    <mergeCell ref="AC79:AE79"/>
    <mergeCell ref="T86:V86"/>
    <mergeCell ref="N84:P84"/>
    <mergeCell ref="Q84:S84"/>
    <mergeCell ref="N83:P83"/>
    <mergeCell ref="N79:P79"/>
    <mergeCell ref="Q79:S79"/>
    <mergeCell ref="T79:V79"/>
    <mergeCell ref="Q67:S67"/>
    <mergeCell ref="T67:V67"/>
    <mergeCell ref="Z67:AB67"/>
    <mergeCell ref="T78:V78"/>
    <mergeCell ref="W75:Y75"/>
    <mergeCell ref="Z75:AB75"/>
    <mergeCell ref="AC88:AE88"/>
    <mergeCell ref="T87:V87"/>
    <mergeCell ref="W87:Y87"/>
    <mergeCell ref="Q80:S80"/>
    <mergeCell ref="T80:V80"/>
    <mergeCell ref="W80:Y80"/>
    <mergeCell ref="T75:V75"/>
    <mergeCell ref="W76:Y76"/>
    <mergeCell ref="Z76:AB76"/>
    <mergeCell ref="W78:Y78"/>
    <mergeCell ref="Z78:AB78"/>
    <mergeCell ref="T72:V72"/>
    <mergeCell ref="AC68:AE68"/>
    <mergeCell ref="Z85:AB85"/>
    <mergeCell ref="AC85:AE85"/>
    <mergeCell ref="AC70:AE70"/>
    <mergeCell ref="A51:D56"/>
    <mergeCell ref="AH5:AK5"/>
    <mergeCell ref="T84:V84"/>
    <mergeCell ref="W84:Y84"/>
    <mergeCell ref="Z84:AB84"/>
    <mergeCell ref="AC84:AE84"/>
    <mergeCell ref="Z47:AB47"/>
    <mergeCell ref="AC47:AE47"/>
    <mergeCell ref="AC61:AE61"/>
    <mergeCell ref="E69:J69"/>
    <mergeCell ref="K69:M69"/>
    <mergeCell ref="N69:P69"/>
    <mergeCell ref="Q69:S69"/>
    <mergeCell ref="T69:V69"/>
    <mergeCell ref="W69:Y69"/>
    <mergeCell ref="Z70:AB70"/>
    <mergeCell ref="N67:P67"/>
    <mergeCell ref="AC67:AE67"/>
    <mergeCell ref="Q74:S74"/>
    <mergeCell ref="N74:P74"/>
    <mergeCell ref="T82:V82"/>
    <mergeCell ref="W82:Y82"/>
    <mergeCell ref="Z82:AB82"/>
    <mergeCell ref="AC82:AE82"/>
    <mergeCell ref="Q51:S51"/>
    <mergeCell ref="T51:V51"/>
    <mergeCell ref="W51:Y51"/>
    <mergeCell ref="Z51:AB51"/>
    <mergeCell ref="N57:P57"/>
    <mergeCell ref="Q57:S57"/>
    <mergeCell ref="E57:F57"/>
    <mergeCell ref="G57:J57"/>
    <mergeCell ref="K57:M57"/>
    <mergeCell ref="N53:P53"/>
    <mergeCell ref="G55:J55"/>
    <mergeCell ref="E56:J56"/>
    <mergeCell ref="K56:M56"/>
    <mergeCell ref="E54:F54"/>
    <mergeCell ref="K54:M54"/>
    <mergeCell ref="G54:J54"/>
    <mergeCell ref="E53:F53"/>
    <mergeCell ref="G53:J53"/>
    <mergeCell ref="W53:Y53"/>
    <mergeCell ref="K52:M52"/>
    <mergeCell ref="N54:P54"/>
  </mergeCells>
  <phoneticPr fontId="23"/>
  <conditionalFormatting sqref="N7:P14 N16:P20">
    <cfRule type="cellIs" dxfId="0" priority="9" stopIfTrue="1" operator="greaterThan">
      <formula>$K7</formula>
    </cfRule>
  </conditionalFormatting>
  <printOptions horizontalCentered="1"/>
  <pageMargins left="0.43307086614173229" right="0.15748031496062992" top="0.39370078740157483" bottom="0.15748031496062992" header="0.19685039370078741" footer="0.15748031496062992"/>
  <pageSetup paperSize="9" scale="99" fitToHeight="0" orientation="portrait" r:id="rId1"/>
  <headerFooter alignWithMargins="0"/>
  <rowBreaks count="1" manualBreakCount="1">
    <brk id="56" max="16383" man="1"/>
  </rowBreaks>
  <colBreaks count="1" manualBreakCount="1">
    <brk id="3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rgb="FFFF0000"/>
    <pageSetUpPr fitToPage="1"/>
  </sheetPr>
  <dimension ref="A1:AA71"/>
  <sheetViews>
    <sheetView showZeros="0" zoomScaleNormal="100" zoomScaleSheetLayoutView="65" workbookViewId="0">
      <selection activeCell="S15" sqref="S15:S21"/>
    </sheetView>
  </sheetViews>
  <sheetFormatPr defaultRowHeight="12"/>
  <cols>
    <col min="1" max="4" width="3.125" style="47" customWidth="1"/>
    <col min="5" max="6" width="6.875" style="47" customWidth="1"/>
    <col min="7" max="7" width="2.625" style="47" customWidth="1"/>
    <col min="8" max="8" width="3.75" style="47" customWidth="1"/>
    <col min="9" max="12" width="2.625" style="47" customWidth="1"/>
    <col min="13" max="14" width="3.75" style="47" customWidth="1"/>
    <col min="15" max="18" width="3.125" style="47" customWidth="1"/>
    <col min="19" max="20" width="6.875" style="47" customWidth="1"/>
    <col min="21" max="27" width="2.625" style="47" customWidth="1"/>
    <col min="28" max="62" width="3.125" style="47" customWidth="1"/>
    <col min="63" max="16384" width="9" style="47"/>
  </cols>
  <sheetData>
    <row r="1" spans="1:27" s="40" customFormat="1" ht="18.75" customHeight="1">
      <c r="A1" s="698" t="s">
        <v>68</v>
      </c>
      <c r="B1" s="699"/>
      <c r="C1" s="792"/>
      <c r="D1" s="718" t="s">
        <v>55</v>
      </c>
      <c r="E1" s="719"/>
      <c r="F1" s="719"/>
      <c r="G1" s="719"/>
      <c r="H1" s="719"/>
      <c r="I1" s="719"/>
      <c r="J1" s="719"/>
      <c r="K1" s="719"/>
      <c r="L1" s="719"/>
      <c r="M1" s="719"/>
      <c r="N1" s="719"/>
      <c r="O1" s="719"/>
      <c r="P1" s="719"/>
      <c r="Q1" s="719"/>
      <c r="R1" s="719"/>
      <c r="S1" s="719"/>
      <c r="T1" s="719"/>
      <c r="U1" s="719"/>
      <c r="V1" s="719"/>
      <c r="W1" s="719"/>
      <c r="X1" s="790" t="str">
        <f>集計表!AB1</f>
        <v>2025/8</v>
      </c>
      <c r="Y1" s="790"/>
      <c r="Z1" s="790"/>
      <c r="AA1" s="791"/>
    </row>
    <row r="2" spans="1:27" ht="18.75" customHeight="1">
      <c r="A2" s="700" t="s">
        <v>56</v>
      </c>
      <c r="B2" s="701"/>
      <c r="C2" s="702"/>
      <c r="D2" s="796">
        <f>SUM(集計表!D2)</f>
        <v>2025</v>
      </c>
      <c r="E2" s="709"/>
      <c r="F2" s="788">
        <f>集計表!F2</f>
        <v>45868</v>
      </c>
      <c r="G2" s="788"/>
      <c r="H2" s="42" t="s">
        <v>1402</v>
      </c>
      <c r="I2" s="42" t="s">
        <v>16</v>
      </c>
      <c r="J2" s="789">
        <f>集計表!L2</f>
        <v>45870</v>
      </c>
      <c r="K2" s="789"/>
      <c r="L2" s="789"/>
      <c r="M2" s="789"/>
      <c r="N2" s="43" t="s">
        <v>57</v>
      </c>
      <c r="O2" s="44" t="s">
        <v>17</v>
      </c>
      <c r="P2" s="797">
        <f>集計表!R2</f>
        <v>45871</v>
      </c>
      <c r="Q2" s="797"/>
      <c r="R2" s="45" t="s">
        <v>18</v>
      </c>
      <c r="S2" s="46" t="s">
        <v>19</v>
      </c>
      <c r="T2" s="84" t="s">
        <v>20</v>
      </c>
      <c r="U2" s="714">
        <f>申込書!C9</f>
        <v>0</v>
      </c>
      <c r="V2" s="714"/>
      <c r="W2" s="714"/>
      <c r="X2" s="714"/>
      <c r="Y2" s="714"/>
      <c r="Z2" s="714"/>
      <c r="AA2" s="715"/>
    </row>
    <row r="3" spans="1:27" ht="18.75" customHeight="1">
      <c r="A3" s="703" t="s">
        <v>54</v>
      </c>
      <c r="B3" s="704"/>
      <c r="C3" s="705"/>
      <c r="D3" s="793">
        <f>集計表!D3</f>
        <v>0</v>
      </c>
      <c r="E3" s="794"/>
      <c r="F3" s="794"/>
      <c r="G3" s="794"/>
      <c r="H3" s="794"/>
      <c r="I3" s="794"/>
      <c r="J3" s="794"/>
      <c r="K3" s="794"/>
      <c r="L3" s="794"/>
      <c r="M3" s="794"/>
      <c r="N3" s="794"/>
      <c r="O3" s="794"/>
      <c r="P3" s="794"/>
      <c r="Q3" s="794"/>
      <c r="R3" s="794"/>
      <c r="S3" s="795"/>
      <c r="T3" s="84" t="s">
        <v>59</v>
      </c>
      <c r="U3" s="786">
        <f>集計表!N97</f>
        <v>0</v>
      </c>
      <c r="V3" s="786"/>
      <c r="W3" s="786"/>
      <c r="X3" s="786"/>
      <c r="Y3" s="786"/>
      <c r="Z3" s="786"/>
      <c r="AA3" s="48" t="s">
        <v>60</v>
      </c>
    </row>
    <row r="4" spans="1:27" ht="15" customHeight="1">
      <c r="A4" s="47" t="s">
        <v>1636</v>
      </c>
      <c r="T4" s="690" t="s">
        <v>6</v>
      </c>
      <c r="U4" s="690"/>
      <c r="V4" s="690"/>
      <c r="W4" s="85" t="s">
        <v>21</v>
      </c>
      <c r="X4" s="787">
        <f>T24</f>
        <v>0</v>
      </c>
      <c r="Y4" s="642"/>
      <c r="Z4" s="642"/>
      <c r="AA4" s="47" t="s">
        <v>22</v>
      </c>
    </row>
    <row r="5" spans="1:27" ht="12.75" customHeight="1">
      <c r="A5" s="86"/>
      <c r="B5" s="784" t="s">
        <v>23</v>
      </c>
      <c r="C5" s="782"/>
      <c r="D5" s="785"/>
      <c r="E5" s="87" t="s">
        <v>7</v>
      </c>
      <c r="F5" s="88" t="s">
        <v>8</v>
      </c>
      <c r="G5" s="781" t="s">
        <v>24</v>
      </c>
      <c r="H5" s="782"/>
      <c r="I5" s="782"/>
      <c r="J5" s="782"/>
      <c r="K5" s="782"/>
      <c r="L5" s="782"/>
      <c r="M5" s="783"/>
      <c r="O5" s="89"/>
      <c r="P5" s="784" t="s">
        <v>25</v>
      </c>
      <c r="Q5" s="782"/>
      <c r="R5" s="785"/>
      <c r="S5" s="87" t="s">
        <v>7</v>
      </c>
      <c r="T5" s="88" t="s">
        <v>8</v>
      </c>
      <c r="U5" s="781" t="s">
        <v>24</v>
      </c>
      <c r="V5" s="782"/>
      <c r="W5" s="782"/>
      <c r="X5" s="782"/>
      <c r="Y5" s="782"/>
      <c r="Z5" s="782"/>
      <c r="AA5" s="783"/>
    </row>
    <row r="6" spans="1:27" ht="12.75" customHeight="1">
      <c r="A6" s="754" t="s">
        <v>93</v>
      </c>
      <c r="B6" s="770" t="s">
        <v>72</v>
      </c>
      <c r="C6" s="771"/>
      <c r="D6" s="772"/>
      <c r="E6" s="90">
        <v>410</v>
      </c>
      <c r="F6" s="91"/>
      <c r="G6" s="764" t="s">
        <v>92</v>
      </c>
      <c r="H6" s="765"/>
      <c r="I6" s="765"/>
      <c r="J6" s="765"/>
      <c r="K6" s="765"/>
      <c r="L6" s="765"/>
      <c r="M6" s="766"/>
      <c r="O6" s="754" t="s">
        <v>222</v>
      </c>
      <c r="P6" s="757" t="s">
        <v>180</v>
      </c>
      <c r="Q6" s="758"/>
      <c r="R6" s="759"/>
      <c r="S6" s="92">
        <v>480</v>
      </c>
      <c r="T6" s="93"/>
      <c r="U6" s="761" t="s">
        <v>195</v>
      </c>
      <c r="V6" s="762"/>
      <c r="W6" s="762"/>
      <c r="X6" s="762"/>
      <c r="Y6" s="762"/>
      <c r="Z6" s="762"/>
      <c r="AA6" s="763"/>
    </row>
    <row r="7" spans="1:27" ht="12.75" customHeight="1">
      <c r="A7" s="755"/>
      <c r="B7" s="757" t="s">
        <v>73</v>
      </c>
      <c r="C7" s="758"/>
      <c r="D7" s="759"/>
      <c r="E7" s="92">
        <v>350</v>
      </c>
      <c r="F7" s="93"/>
      <c r="G7" s="761" t="s">
        <v>94</v>
      </c>
      <c r="H7" s="762"/>
      <c r="I7" s="762"/>
      <c r="J7" s="762"/>
      <c r="K7" s="762"/>
      <c r="L7" s="762"/>
      <c r="M7" s="763"/>
      <c r="O7" s="755"/>
      <c r="P7" s="757" t="s">
        <v>181</v>
      </c>
      <c r="Q7" s="758"/>
      <c r="R7" s="759"/>
      <c r="S7" s="92">
        <v>500</v>
      </c>
      <c r="T7" s="93"/>
      <c r="U7" s="761" t="s">
        <v>196</v>
      </c>
      <c r="V7" s="762"/>
      <c r="W7" s="762"/>
      <c r="X7" s="762"/>
      <c r="Y7" s="762"/>
      <c r="Z7" s="762"/>
      <c r="AA7" s="763"/>
    </row>
    <row r="8" spans="1:27" ht="12.75" customHeight="1">
      <c r="A8" s="755"/>
      <c r="B8" s="757" t="s">
        <v>74</v>
      </c>
      <c r="C8" s="758"/>
      <c r="D8" s="759"/>
      <c r="E8" s="92">
        <v>340</v>
      </c>
      <c r="F8" s="93"/>
      <c r="G8" s="761" t="s">
        <v>95</v>
      </c>
      <c r="H8" s="762"/>
      <c r="I8" s="762"/>
      <c r="J8" s="762"/>
      <c r="K8" s="762"/>
      <c r="L8" s="762"/>
      <c r="M8" s="763"/>
      <c r="O8" s="755"/>
      <c r="P8" s="757" t="s">
        <v>182</v>
      </c>
      <c r="Q8" s="758"/>
      <c r="R8" s="759"/>
      <c r="S8" s="92">
        <v>650</v>
      </c>
      <c r="T8" s="93"/>
      <c r="U8" s="761" t="s">
        <v>197</v>
      </c>
      <c r="V8" s="762"/>
      <c r="W8" s="762"/>
      <c r="X8" s="762"/>
      <c r="Y8" s="762"/>
      <c r="Z8" s="762"/>
      <c r="AA8" s="763"/>
    </row>
    <row r="9" spans="1:27" ht="12.75" customHeight="1">
      <c r="A9" s="755"/>
      <c r="B9" s="799" t="s">
        <v>75</v>
      </c>
      <c r="C9" s="800"/>
      <c r="D9" s="801"/>
      <c r="E9" s="94">
        <v>320</v>
      </c>
      <c r="F9" s="95"/>
      <c r="G9" s="767" t="s">
        <v>96</v>
      </c>
      <c r="H9" s="768"/>
      <c r="I9" s="768"/>
      <c r="J9" s="768"/>
      <c r="K9" s="768"/>
      <c r="L9" s="768"/>
      <c r="M9" s="769"/>
      <c r="O9" s="755"/>
      <c r="P9" s="757" t="s">
        <v>183</v>
      </c>
      <c r="Q9" s="758"/>
      <c r="R9" s="759"/>
      <c r="S9" s="92">
        <v>480</v>
      </c>
      <c r="T9" s="93"/>
      <c r="U9" s="761" t="s">
        <v>198</v>
      </c>
      <c r="V9" s="762"/>
      <c r="W9" s="762"/>
      <c r="X9" s="762"/>
      <c r="Y9" s="762"/>
      <c r="Z9" s="762"/>
      <c r="AA9" s="763"/>
    </row>
    <row r="10" spans="1:27" ht="12.75" customHeight="1">
      <c r="A10" s="756"/>
      <c r="B10" s="760" t="s">
        <v>26</v>
      </c>
      <c r="C10" s="661"/>
      <c r="D10" s="662"/>
      <c r="E10" s="96">
        <f>SUM(E6:E9)</f>
        <v>1420</v>
      </c>
      <c r="F10" s="97">
        <f>SUM(F6:F9)</f>
        <v>0</v>
      </c>
      <c r="G10" s="485"/>
      <c r="H10" s="486"/>
      <c r="I10" s="486"/>
      <c r="J10" s="486"/>
      <c r="K10" s="486"/>
      <c r="L10" s="486"/>
      <c r="M10" s="505"/>
      <c r="O10" s="755"/>
      <c r="P10" s="757" t="s">
        <v>184</v>
      </c>
      <c r="Q10" s="758"/>
      <c r="R10" s="759"/>
      <c r="S10" s="92">
        <v>880</v>
      </c>
      <c r="T10" s="93"/>
      <c r="U10" s="761" t="s">
        <v>199</v>
      </c>
      <c r="V10" s="762"/>
      <c r="W10" s="762"/>
      <c r="X10" s="762"/>
      <c r="Y10" s="762"/>
      <c r="Z10" s="762"/>
      <c r="AA10" s="763"/>
    </row>
    <row r="11" spans="1:27" ht="12.75" customHeight="1">
      <c r="A11" s="754" t="s">
        <v>85</v>
      </c>
      <c r="B11" s="770" t="s">
        <v>76</v>
      </c>
      <c r="C11" s="771"/>
      <c r="D11" s="772"/>
      <c r="E11" s="90">
        <v>340</v>
      </c>
      <c r="F11" s="93"/>
      <c r="G11" s="764" t="s">
        <v>97</v>
      </c>
      <c r="H11" s="765"/>
      <c r="I11" s="765"/>
      <c r="J11" s="765"/>
      <c r="K11" s="765"/>
      <c r="L11" s="765"/>
      <c r="M11" s="766"/>
      <c r="O11" s="755"/>
      <c r="P11" s="757" t="s">
        <v>185</v>
      </c>
      <c r="Q11" s="758"/>
      <c r="R11" s="759"/>
      <c r="S11" s="92">
        <v>680</v>
      </c>
      <c r="T11" s="93"/>
      <c r="U11" s="761" t="s">
        <v>200</v>
      </c>
      <c r="V11" s="762"/>
      <c r="W11" s="762"/>
      <c r="X11" s="762"/>
      <c r="Y11" s="762"/>
      <c r="Z11" s="762"/>
      <c r="AA11" s="763"/>
    </row>
    <row r="12" spans="1:27" ht="12.75" customHeight="1">
      <c r="A12" s="755"/>
      <c r="B12" s="757" t="s">
        <v>77</v>
      </c>
      <c r="C12" s="758"/>
      <c r="D12" s="759"/>
      <c r="E12" s="92">
        <v>280</v>
      </c>
      <c r="F12" s="93"/>
      <c r="G12" s="761" t="s">
        <v>98</v>
      </c>
      <c r="H12" s="762"/>
      <c r="I12" s="762"/>
      <c r="J12" s="762"/>
      <c r="K12" s="762"/>
      <c r="L12" s="762"/>
      <c r="M12" s="763"/>
      <c r="O12" s="755"/>
      <c r="P12" s="757" t="s">
        <v>186</v>
      </c>
      <c r="Q12" s="758"/>
      <c r="R12" s="759"/>
      <c r="S12" s="92">
        <v>430</v>
      </c>
      <c r="T12" s="93"/>
      <c r="U12" s="761" t="s">
        <v>201</v>
      </c>
      <c r="V12" s="762"/>
      <c r="W12" s="762"/>
      <c r="X12" s="762"/>
      <c r="Y12" s="762"/>
      <c r="Z12" s="762"/>
      <c r="AA12" s="763"/>
    </row>
    <row r="13" spans="1:27" ht="12.75" customHeight="1">
      <c r="A13" s="755"/>
      <c r="B13" s="757" t="s">
        <v>78</v>
      </c>
      <c r="C13" s="758"/>
      <c r="D13" s="759"/>
      <c r="E13" s="92">
        <v>530</v>
      </c>
      <c r="F13" s="93"/>
      <c r="G13" s="761" t="s">
        <v>99</v>
      </c>
      <c r="H13" s="762"/>
      <c r="I13" s="762"/>
      <c r="J13" s="762"/>
      <c r="K13" s="762"/>
      <c r="L13" s="762"/>
      <c r="M13" s="763"/>
      <c r="O13" s="755"/>
      <c r="P13" s="757" t="s">
        <v>187</v>
      </c>
      <c r="Q13" s="758"/>
      <c r="R13" s="759"/>
      <c r="S13" s="92">
        <v>890</v>
      </c>
      <c r="T13" s="93"/>
      <c r="U13" s="761" t="s">
        <v>202</v>
      </c>
      <c r="V13" s="762"/>
      <c r="W13" s="762"/>
      <c r="X13" s="762"/>
      <c r="Y13" s="762"/>
      <c r="Z13" s="762"/>
      <c r="AA13" s="763"/>
    </row>
    <row r="14" spans="1:27" ht="12.75" customHeight="1">
      <c r="A14" s="755"/>
      <c r="B14" s="757" t="s">
        <v>79</v>
      </c>
      <c r="C14" s="758"/>
      <c r="D14" s="759"/>
      <c r="E14" s="92">
        <v>380</v>
      </c>
      <c r="F14" s="93"/>
      <c r="G14" s="761" t="s">
        <v>100</v>
      </c>
      <c r="H14" s="762"/>
      <c r="I14" s="762"/>
      <c r="J14" s="762"/>
      <c r="K14" s="762"/>
      <c r="L14" s="762"/>
      <c r="M14" s="763"/>
      <c r="O14" s="756"/>
      <c r="P14" s="760" t="s">
        <v>10</v>
      </c>
      <c r="Q14" s="661"/>
      <c r="R14" s="662"/>
      <c r="S14" s="96">
        <f>SUM(S6:S13)</f>
        <v>4990</v>
      </c>
      <c r="T14" s="98">
        <f>SUM(T6:T13)</f>
        <v>0</v>
      </c>
      <c r="U14" s="485"/>
      <c r="V14" s="486"/>
      <c r="W14" s="486"/>
      <c r="X14" s="486"/>
      <c r="Y14" s="486"/>
      <c r="Z14" s="486"/>
      <c r="AA14" s="505"/>
    </row>
    <row r="15" spans="1:27" ht="12.75" customHeight="1">
      <c r="A15" s="755"/>
      <c r="B15" s="757" t="s">
        <v>80</v>
      </c>
      <c r="C15" s="758"/>
      <c r="D15" s="759"/>
      <c r="E15" s="92">
        <v>300</v>
      </c>
      <c r="F15" s="93"/>
      <c r="G15" s="761" t="s">
        <v>101</v>
      </c>
      <c r="H15" s="762"/>
      <c r="I15" s="762"/>
      <c r="J15" s="762"/>
      <c r="K15" s="762"/>
      <c r="L15" s="762"/>
      <c r="M15" s="763"/>
      <c r="O15" s="754" t="s">
        <v>223</v>
      </c>
      <c r="P15" s="770" t="s">
        <v>188</v>
      </c>
      <c r="Q15" s="771"/>
      <c r="R15" s="772"/>
      <c r="S15" s="90">
        <v>450</v>
      </c>
      <c r="T15" s="93"/>
      <c r="U15" s="764" t="s">
        <v>203</v>
      </c>
      <c r="V15" s="765"/>
      <c r="W15" s="765"/>
      <c r="X15" s="765"/>
      <c r="Y15" s="765"/>
      <c r="Z15" s="765"/>
      <c r="AA15" s="766"/>
    </row>
    <row r="16" spans="1:27" ht="12.75" customHeight="1">
      <c r="A16" s="755"/>
      <c r="B16" s="757" t="s">
        <v>81</v>
      </c>
      <c r="C16" s="758"/>
      <c r="D16" s="759"/>
      <c r="E16" s="92">
        <v>450</v>
      </c>
      <c r="F16" s="93"/>
      <c r="G16" s="761" t="s">
        <v>102</v>
      </c>
      <c r="H16" s="762"/>
      <c r="I16" s="762"/>
      <c r="J16" s="762"/>
      <c r="K16" s="762"/>
      <c r="L16" s="762"/>
      <c r="M16" s="763"/>
      <c r="O16" s="755"/>
      <c r="P16" s="757" t="s">
        <v>189</v>
      </c>
      <c r="Q16" s="758"/>
      <c r="R16" s="759"/>
      <c r="S16" s="92">
        <v>540</v>
      </c>
      <c r="T16" s="93"/>
      <c r="U16" s="761" t="s">
        <v>204</v>
      </c>
      <c r="V16" s="762"/>
      <c r="W16" s="762"/>
      <c r="X16" s="762"/>
      <c r="Y16" s="762"/>
      <c r="Z16" s="762"/>
      <c r="AA16" s="763"/>
    </row>
    <row r="17" spans="1:27" ht="12.75" customHeight="1">
      <c r="A17" s="755"/>
      <c r="B17" s="757" t="s">
        <v>82</v>
      </c>
      <c r="C17" s="758"/>
      <c r="D17" s="759"/>
      <c r="E17" s="92">
        <v>380</v>
      </c>
      <c r="F17" s="93"/>
      <c r="G17" s="761" t="s">
        <v>103</v>
      </c>
      <c r="H17" s="762"/>
      <c r="I17" s="762"/>
      <c r="J17" s="762"/>
      <c r="K17" s="762"/>
      <c r="L17" s="762"/>
      <c r="M17" s="763"/>
      <c r="O17" s="755"/>
      <c r="P17" s="757" t="s">
        <v>190</v>
      </c>
      <c r="Q17" s="758"/>
      <c r="R17" s="759"/>
      <c r="S17" s="92">
        <v>520</v>
      </c>
      <c r="T17" s="93"/>
      <c r="U17" s="761" t="s">
        <v>205</v>
      </c>
      <c r="V17" s="762"/>
      <c r="W17" s="762"/>
      <c r="X17" s="762"/>
      <c r="Y17" s="762"/>
      <c r="Z17" s="762"/>
      <c r="AA17" s="763"/>
    </row>
    <row r="18" spans="1:27" ht="12.75" customHeight="1">
      <c r="A18" s="755"/>
      <c r="B18" s="757" t="s">
        <v>83</v>
      </c>
      <c r="C18" s="758"/>
      <c r="D18" s="759"/>
      <c r="E18" s="92">
        <v>340</v>
      </c>
      <c r="F18" s="93"/>
      <c r="G18" s="761" t="s">
        <v>104</v>
      </c>
      <c r="H18" s="762"/>
      <c r="I18" s="762"/>
      <c r="J18" s="762"/>
      <c r="K18" s="762"/>
      <c r="L18" s="762"/>
      <c r="M18" s="763"/>
      <c r="O18" s="755"/>
      <c r="P18" s="757" t="s">
        <v>191</v>
      </c>
      <c r="Q18" s="758"/>
      <c r="R18" s="759"/>
      <c r="S18" s="92">
        <v>460</v>
      </c>
      <c r="T18" s="93"/>
      <c r="U18" s="761" t="s">
        <v>206</v>
      </c>
      <c r="V18" s="762"/>
      <c r="W18" s="762"/>
      <c r="X18" s="762"/>
      <c r="Y18" s="762"/>
      <c r="Z18" s="762"/>
      <c r="AA18" s="763"/>
    </row>
    <row r="19" spans="1:27" ht="12.75" customHeight="1">
      <c r="A19" s="755"/>
      <c r="B19" s="757" t="s">
        <v>84</v>
      </c>
      <c r="C19" s="758"/>
      <c r="D19" s="759"/>
      <c r="E19" s="92">
        <v>420</v>
      </c>
      <c r="F19" s="93"/>
      <c r="G19" s="761" t="s">
        <v>105</v>
      </c>
      <c r="H19" s="762"/>
      <c r="I19" s="762"/>
      <c r="J19" s="762"/>
      <c r="K19" s="762"/>
      <c r="L19" s="762"/>
      <c r="M19" s="763"/>
      <c r="O19" s="755"/>
      <c r="P19" s="757" t="s">
        <v>192</v>
      </c>
      <c r="Q19" s="758"/>
      <c r="R19" s="759"/>
      <c r="S19" s="92">
        <v>490</v>
      </c>
      <c r="T19" s="93"/>
      <c r="U19" s="761" t="s">
        <v>207</v>
      </c>
      <c r="V19" s="762"/>
      <c r="W19" s="762"/>
      <c r="X19" s="762"/>
      <c r="Y19" s="762"/>
      <c r="Z19" s="762"/>
      <c r="AA19" s="763"/>
    </row>
    <row r="20" spans="1:27" ht="12.75" customHeight="1">
      <c r="A20" s="756"/>
      <c r="B20" s="760" t="s">
        <v>10</v>
      </c>
      <c r="C20" s="661"/>
      <c r="D20" s="662"/>
      <c r="E20" s="96">
        <f>SUM(E11:E19)</f>
        <v>3420</v>
      </c>
      <c r="F20" s="97">
        <f>SUM(F11:F19)</f>
        <v>0</v>
      </c>
      <c r="G20" s="485"/>
      <c r="H20" s="486"/>
      <c r="I20" s="486"/>
      <c r="J20" s="486"/>
      <c r="K20" s="486"/>
      <c r="L20" s="486"/>
      <c r="M20" s="505"/>
      <c r="O20" s="755"/>
      <c r="P20" s="757" t="s">
        <v>193</v>
      </c>
      <c r="Q20" s="758"/>
      <c r="R20" s="759"/>
      <c r="S20" s="92">
        <v>320</v>
      </c>
      <c r="T20" s="93"/>
      <c r="U20" s="761" t="s">
        <v>208</v>
      </c>
      <c r="V20" s="762"/>
      <c r="W20" s="762"/>
      <c r="X20" s="762"/>
      <c r="Y20" s="762"/>
      <c r="Z20" s="762"/>
      <c r="AA20" s="763"/>
    </row>
    <row r="21" spans="1:27" ht="12.75" customHeight="1">
      <c r="A21" s="754" t="s">
        <v>218</v>
      </c>
      <c r="B21" s="770" t="s">
        <v>86</v>
      </c>
      <c r="C21" s="771"/>
      <c r="D21" s="772"/>
      <c r="E21" s="90">
        <v>600</v>
      </c>
      <c r="F21" s="93"/>
      <c r="G21" s="764" t="s">
        <v>106</v>
      </c>
      <c r="H21" s="765"/>
      <c r="I21" s="765"/>
      <c r="J21" s="765"/>
      <c r="K21" s="765"/>
      <c r="L21" s="765"/>
      <c r="M21" s="766"/>
      <c r="O21" s="755"/>
      <c r="P21" s="757" t="s">
        <v>194</v>
      </c>
      <c r="Q21" s="758"/>
      <c r="R21" s="759"/>
      <c r="S21" s="92">
        <v>480</v>
      </c>
      <c r="T21" s="93"/>
      <c r="U21" s="761" t="s">
        <v>209</v>
      </c>
      <c r="V21" s="762"/>
      <c r="W21" s="762"/>
      <c r="X21" s="762"/>
      <c r="Y21" s="762"/>
      <c r="Z21" s="762"/>
      <c r="AA21" s="763"/>
    </row>
    <row r="22" spans="1:27" ht="12.75" customHeight="1">
      <c r="A22" s="755"/>
      <c r="B22" s="757" t="s">
        <v>87</v>
      </c>
      <c r="C22" s="758"/>
      <c r="D22" s="759"/>
      <c r="E22" s="92">
        <v>480</v>
      </c>
      <c r="F22" s="93"/>
      <c r="G22" s="761" t="s">
        <v>107</v>
      </c>
      <c r="H22" s="762"/>
      <c r="I22" s="762"/>
      <c r="J22" s="762"/>
      <c r="K22" s="762"/>
      <c r="L22" s="762"/>
      <c r="M22" s="763"/>
      <c r="O22" s="756"/>
      <c r="P22" s="760" t="s">
        <v>27</v>
      </c>
      <c r="Q22" s="661"/>
      <c r="R22" s="662"/>
      <c r="S22" s="96">
        <f>SUM(S15:S21)</f>
        <v>3260</v>
      </c>
      <c r="T22" s="98">
        <f>SUM(T15:T21)</f>
        <v>0</v>
      </c>
      <c r="U22" s="485"/>
      <c r="V22" s="486"/>
      <c r="W22" s="486"/>
      <c r="X22" s="486"/>
      <c r="Y22" s="486"/>
      <c r="Z22" s="486"/>
      <c r="AA22" s="505"/>
    </row>
    <row r="23" spans="1:27" ht="12.75" customHeight="1">
      <c r="A23" s="755"/>
      <c r="B23" s="757" t="s">
        <v>88</v>
      </c>
      <c r="C23" s="758"/>
      <c r="D23" s="759"/>
      <c r="E23" s="92">
        <v>540</v>
      </c>
      <c r="F23" s="93"/>
      <c r="G23" s="761" t="s">
        <v>108</v>
      </c>
      <c r="H23" s="762"/>
      <c r="I23" s="762"/>
      <c r="J23" s="762"/>
      <c r="K23" s="762"/>
      <c r="L23" s="762"/>
      <c r="M23" s="763"/>
      <c r="T23" s="99"/>
      <c r="U23" s="100"/>
      <c r="V23" s="101"/>
      <c r="W23" s="101"/>
      <c r="X23" s="101"/>
      <c r="Y23" s="101"/>
      <c r="Z23" s="101"/>
      <c r="AA23" s="101"/>
    </row>
    <row r="24" spans="1:27" ht="12.75" customHeight="1">
      <c r="A24" s="755"/>
      <c r="B24" s="757" t="s">
        <v>89</v>
      </c>
      <c r="C24" s="758"/>
      <c r="D24" s="759"/>
      <c r="E24" s="92">
        <v>300</v>
      </c>
      <c r="F24" s="93"/>
      <c r="G24" s="761" t="s">
        <v>109</v>
      </c>
      <c r="H24" s="762"/>
      <c r="I24" s="762"/>
      <c r="J24" s="762"/>
      <c r="K24" s="762"/>
      <c r="L24" s="762"/>
      <c r="M24" s="763"/>
      <c r="O24" s="779" t="s">
        <v>69</v>
      </c>
      <c r="P24" s="690"/>
      <c r="Q24" s="690"/>
      <c r="R24" s="780"/>
      <c r="S24" s="102">
        <f>SUM(S22,S14,E64,E53,E40,E27,E20,E10)</f>
        <v>33230</v>
      </c>
      <c r="T24" s="243">
        <f>SUM(T22,T14,F64,F53,F40,F27,F20,F10)</f>
        <v>0</v>
      </c>
      <c r="U24" s="103"/>
      <c r="V24" s="103"/>
      <c r="W24" s="103"/>
      <c r="X24" s="103"/>
      <c r="Y24" s="103"/>
      <c r="Z24" s="103"/>
      <c r="AA24" s="103"/>
    </row>
    <row r="25" spans="1:27" ht="12.75" customHeight="1">
      <c r="A25" s="755"/>
      <c r="B25" s="757" t="s">
        <v>90</v>
      </c>
      <c r="C25" s="758"/>
      <c r="D25" s="759"/>
      <c r="E25" s="92">
        <v>440</v>
      </c>
      <c r="F25" s="93"/>
      <c r="G25" s="761" t="s">
        <v>110</v>
      </c>
      <c r="H25" s="762"/>
      <c r="I25" s="762"/>
      <c r="J25" s="762"/>
      <c r="K25" s="762"/>
      <c r="L25" s="762"/>
      <c r="M25" s="763"/>
      <c r="T25" s="104"/>
      <c r="U25" s="103"/>
      <c r="V25" s="101"/>
      <c r="W25" s="101"/>
      <c r="X25" s="101"/>
      <c r="Y25" s="101"/>
      <c r="Z25" s="101"/>
      <c r="AA25" s="101"/>
    </row>
    <row r="26" spans="1:27" ht="12.75" customHeight="1">
      <c r="A26" s="755"/>
      <c r="B26" s="757" t="s">
        <v>91</v>
      </c>
      <c r="C26" s="758"/>
      <c r="D26" s="759"/>
      <c r="E26" s="92">
        <v>920</v>
      </c>
      <c r="F26" s="93"/>
      <c r="G26" s="761" t="s">
        <v>111</v>
      </c>
      <c r="H26" s="762"/>
      <c r="I26" s="762"/>
      <c r="J26" s="762"/>
      <c r="K26" s="762"/>
      <c r="L26" s="762"/>
      <c r="M26" s="763"/>
      <c r="T26" s="104"/>
      <c r="U26" s="103"/>
      <c r="V26" s="101"/>
      <c r="W26" s="101"/>
      <c r="X26" s="101"/>
      <c r="Y26" s="101"/>
      <c r="Z26" s="101"/>
      <c r="AA26" s="101"/>
    </row>
    <row r="27" spans="1:27" ht="12.75" customHeight="1">
      <c r="A27" s="756"/>
      <c r="B27" s="760" t="s">
        <v>10</v>
      </c>
      <c r="C27" s="661"/>
      <c r="D27" s="662"/>
      <c r="E27" s="96">
        <f>SUM(E21:E26)</f>
        <v>3280</v>
      </c>
      <c r="F27" s="97">
        <f>SUM(F21:F26)</f>
        <v>0</v>
      </c>
      <c r="G27" s="485"/>
      <c r="H27" s="486"/>
      <c r="I27" s="486"/>
      <c r="J27" s="486"/>
      <c r="K27" s="486"/>
      <c r="L27" s="486"/>
      <c r="M27" s="505"/>
      <c r="O27" s="177"/>
      <c r="S27" s="247"/>
      <c r="T27" s="248"/>
      <c r="U27" s="251"/>
      <c r="V27" s="251"/>
      <c r="W27" s="251"/>
      <c r="X27" s="251"/>
      <c r="Y27" s="251"/>
      <c r="Z27" s="251"/>
      <c r="AA27" s="251"/>
    </row>
    <row r="28" spans="1:27" ht="12.75" customHeight="1">
      <c r="A28" s="754" t="s">
        <v>219</v>
      </c>
      <c r="B28" s="770" t="s">
        <v>112</v>
      </c>
      <c r="C28" s="771"/>
      <c r="D28" s="772"/>
      <c r="E28" s="105">
        <v>610</v>
      </c>
      <c r="F28" s="93"/>
      <c r="G28" s="776" t="s">
        <v>124</v>
      </c>
      <c r="H28" s="777"/>
      <c r="I28" s="777"/>
      <c r="J28" s="777"/>
      <c r="K28" s="777"/>
      <c r="L28" s="777"/>
      <c r="M28" s="778"/>
      <c r="O28" s="177"/>
      <c r="S28" s="247"/>
      <c r="T28" s="248"/>
      <c r="U28" s="101"/>
      <c r="V28" s="101"/>
      <c r="W28" s="101"/>
      <c r="X28" s="101"/>
      <c r="Y28" s="101"/>
      <c r="Z28" s="101"/>
      <c r="AA28" s="101"/>
    </row>
    <row r="29" spans="1:27" ht="12.75" customHeight="1">
      <c r="A29" s="755"/>
      <c r="B29" s="757" t="s">
        <v>113</v>
      </c>
      <c r="C29" s="758"/>
      <c r="D29" s="759"/>
      <c r="E29" s="106">
        <v>400</v>
      </c>
      <c r="F29" s="93"/>
      <c r="G29" s="761" t="s">
        <v>125</v>
      </c>
      <c r="H29" s="762"/>
      <c r="I29" s="762"/>
      <c r="J29" s="762"/>
      <c r="K29" s="762"/>
      <c r="L29" s="762"/>
      <c r="M29" s="763"/>
      <c r="O29" s="177"/>
      <c r="S29" s="247"/>
      <c r="T29" s="248"/>
      <c r="U29" s="101"/>
      <c r="V29" s="101"/>
      <c r="W29" s="101"/>
      <c r="X29" s="101"/>
      <c r="Y29" s="101"/>
      <c r="Z29" s="101"/>
      <c r="AA29" s="101"/>
    </row>
    <row r="30" spans="1:27" ht="12.75" customHeight="1">
      <c r="A30" s="755"/>
      <c r="B30" s="757" t="s">
        <v>114</v>
      </c>
      <c r="C30" s="758"/>
      <c r="D30" s="759"/>
      <c r="E30" s="106">
        <v>300</v>
      </c>
      <c r="F30" s="93"/>
      <c r="G30" s="761" t="s">
        <v>126</v>
      </c>
      <c r="H30" s="762"/>
      <c r="I30" s="762"/>
      <c r="J30" s="762"/>
      <c r="K30" s="762"/>
      <c r="L30" s="762"/>
      <c r="M30" s="763"/>
      <c r="O30" s="177"/>
      <c r="S30" s="247"/>
      <c r="T30" s="248"/>
      <c r="U30" s="101"/>
      <c r="V30" s="101"/>
      <c r="W30" s="101"/>
      <c r="X30" s="101"/>
      <c r="Y30" s="101"/>
      <c r="Z30" s="101"/>
      <c r="AA30" s="101"/>
    </row>
    <row r="31" spans="1:27" ht="12.75" customHeight="1">
      <c r="A31" s="755"/>
      <c r="B31" s="757" t="s">
        <v>115</v>
      </c>
      <c r="C31" s="758"/>
      <c r="D31" s="759"/>
      <c r="E31" s="106">
        <v>320</v>
      </c>
      <c r="F31" s="93"/>
      <c r="G31" s="761" t="s">
        <v>127</v>
      </c>
      <c r="H31" s="762"/>
      <c r="I31" s="762"/>
      <c r="J31" s="762"/>
      <c r="K31" s="762"/>
      <c r="L31" s="762"/>
      <c r="M31" s="763"/>
      <c r="O31" s="177"/>
      <c r="S31" s="247"/>
      <c r="T31" s="248"/>
      <c r="U31" s="101"/>
      <c r="V31" s="101"/>
      <c r="W31" s="101"/>
      <c r="X31" s="101"/>
      <c r="Y31" s="101"/>
      <c r="Z31" s="101"/>
      <c r="AA31" s="101"/>
    </row>
    <row r="32" spans="1:27" ht="12.75" customHeight="1">
      <c r="A32" s="755"/>
      <c r="B32" s="757" t="s">
        <v>116</v>
      </c>
      <c r="C32" s="758"/>
      <c r="D32" s="759"/>
      <c r="E32" s="106">
        <v>1730</v>
      </c>
      <c r="F32" s="93"/>
      <c r="G32" s="761" t="s">
        <v>128</v>
      </c>
      <c r="H32" s="762"/>
      <c r="I32" s="762"/>
      <c r="J32" s="762"/>
      <c r="K32" s="762"/>
      <c r="L32" s="762"/>
      <c r="M32" s="763"/>
      <c r="O32" s="177"/>
      <c r="S32" s="247"/>
      <c r="T32" s="248"/>
      <c r="U32" s="101"/>
      <c r="V32" s="101"/>
      <c r="W32" s="101"/>
      <c r="X32" s="101"/>
      <c r="Y32" s="101"/>
      <c r="Z32" s="101"/>
      <c r="AA32" s="101"/>
    </row>
    <row r="33" spans="1:27" ht="12.75" customHeight="1">
      <c r="A33" s="755"/>
      <c r="B33" s="757" t="s">
        <v>117</v>
      </c>
      <c r="C33" s="758"/>
      <c r="D33" s="759"/>
      <c r="E33" s="106">
        <v>410</v>
      </c>
      <c r="F33" s="93"/>
      <c r="G33" s="761" t="s">
        <v>129</v>
      </c>
      <c r="H33" s="762"/>
      <c r="I33" s="762"/>
      <c r="J33" s="762"/>
      <c r="K33" s="762"/>
      <c r="L33" s="762"/>
      <c r="M33" s="763"/>
      <c r="O33" s="177"/>
      <c r="S33" s="247"/>
      <c r="T33" s="248"/>
      <c r="U33" s="101"/>
      <c r="V33" s="101"/>
      <c r="W33" s="101"/>
      <c r="X33" s="101"/>
      <c r="Y33" s="101"/>
      <c r="Z33" s="101"/>
      <c r="AA33" s="101"/>
    </row>
    <row r="34" spans="1:27" ht="12.75" customHeight="1">
      <c r="A34" s="755"/>
      <c r="B34" s="757" t="s">
        <v>118</v>
      </c>
      <c r="C34" s="758"/>
      <c r="D34" s="759"/>
      <c r="E34" s="106">
        <v>440</v>
      </c>
      <c r="F34" s="93"/>
      <c r="G34" s="761" t="s">
        <v>130</v>
      </c>
      <c r="H34" s="762"/>
      <c r="I34" s="762"/>
      <c r="J34" s="762"/>
      <c r="K34" s="762"/>
      <c r="L34" s="762"/>
      <c r="M34" s="763"/>
      <c r="O34" s="177"/>
      <c r="S34" s="247"/>
      <c r="T34" s="248"/>
      <c r="U34" s="101"/>
      <c r="V34" s="101"/>
      <c r="W34" s="101"/>
      <c r="X34" s="101"/>
      <c r="Y34" s="101"/>
      <c r="Z34" s="101"/>
      <c r="AA34" s="101"/>
    </row>
    <row r="35" spans="1:27" ht="12.75" customHeight="1">
      <c r="A35" s="755"/>
      <c r="B35" s="757" t="s">
        <v>119</v>
      </c>
      <c r="C35" s="758"/>
      <c r="D35" s="759"/>
      <c r="E35" s="106">
        <v>430</v>
      </c>
      <c r="F35" s="93"/>
      <c r="G35" s="761" t="s">
        <v>131</v>
      </c>
      <c r="H35" s="762"/>
      <c r="I35" s="762"/>
      <c r="J35" s="762"/>
      <c r="K35" s="762"/>
      <c r="L35" s="762"/>
      <c r="M35" s="763"/>
      <c r="O35" s="177"/>
      <c r="S35" s="247"/>
      <c r="T35" s="248"/>
      <c r="U35" s="101"/>
      <c r="V35" s="101"/>
      <c r="W35" s="101"/>
      <c r="X35" s="101"/>
      <c r="Y35" s="101"/>
      <c r="Z35" s="101"/>
      <c r="AA35" s="101"/>
    </row>
    <row r="36" spans="1:27" ht="12.75" customHeight="1">
      <c r="A36" s="755"/>
      <c r="B36" s="757" t="s">
        <v>120</v>
      </c>
      <c r="C36" s="758"/>
      <c r="D36" s="759"/>
      <c r="E36" s="106">
        <v>490</v>
      </c>
      <c r="F36" s="93"/>
      <c r="G36" s="761" t="s">
        <v>132</v>
      </c>
      <c r="H36" s="762"/>
      <c r="I36" s="762"/>
      <c r="J36" s="762"/>
      <c r="K36" s="762"/>
      <c r="L36" s="762"/>
      <c r="M36" s="763"/>
      <c r="O36" s="177"/>
      <c r="S36" s="247"/>
      <c r="T36" s="248"/>
      <c r="U36" s="101"/>
      <c r="V36" s="101"/>
      <c r="W36" s="101"/>
      <c r="X36" s="101"/>
      <c r="Y36" s="101"/>
      <c r="Z36" s="101"/>
      <c r="AA36" s="101"/>
    </row>
    <row r="37" spans="1:27" ht="12.75" customHeight="1">
      <c r="A37" s="755"/>
      <c r="B37" s="757" t="s">
        <v>121</v>
      </c>
      <c r="C37" s="758"/>
      <c r="D37" s="759"/>
      <c r="E37" s="106">
        <v>320</v>
      </c>
      <c r="F37" s="93"/>
      <c r="G37" s="761" t="s">
        <v>133</v>
      </c>
      <c r="H37" s="762"/>
      <c r="I37" s="762"/>
      <c r="J37" s="762"/>
      <c r="K37" s="762"/>
      <c r="L37" s="762"/>
      <c r="M37" s="763"/>
      <c r="O37" s="177"/>
      <c r="S37" s="247"/>
      <c r="T37" s="248"/>
      <c r="U37" s="101"/>
      <c r="V37" s="101"/>
      <c r="W37" s="101"/>
      <c r="X37" s="101"/>
      <c r="Y37" s="101"/>
      <c r="Z37" s="101"/>
      <c r="AA37" s="101"/>
    </row>
    <row r="38" spans="1:27" ht="12.75" customHeight="1">
      <c r="A38" s="755"/>
      <c r="B38" s="757" t="s">
        <v>122</v>
      </c>
      <c r="C38" s="758"/>
      <c r="D38" s="759"/>
      <c r="E38" s="106">
        <v>380</v>
      </c>
      <c r="F38" s="93"/>
      <c r="G38" s="761" t="s">
        <v>134</v>
      </c>
      <c r="H38" s="762"/>
      <c r="I38" s="762"/>
      <c r="J38" s="762"/>
      <c r="K38" s="762"/>
      <c r="L38" s="762"/>
      <c r="M38" s="763"/>
      <c r="O38" s="177"/>
      <c r="S38" s="247"/>
      <c r="T38" s="248"/>
      <c r="U38" s="101"/>
      <c r="V38" s="101"/>
      <c r="W38" s="101"/>
      <c r="X38" s="101"/>
      <c r="Y38" s="101"/>
      <c r="Z38" s="101"/>
      <c r="AA38" s="101"/>
    </row>
    <row r="39" spans="1:27" ht="12.75" customHeight="1">
      <c r="A39" s="755"/>
      <c r="B39" s="757" t="s">
        <v>123</v>
      </c>
      <c r="C39" s="758"/>
      <c r="D39" s="759"/>
      <c r="E39" s="92">
        <v>430</v>
      </c>
      <c r="F39" s="93"/>
      <c r="G39" s="767" t="s">
        <v>135</v>
      </c>
      <c r="H39" s="768"/>
      <c r="I39" s="768"/>
      <c r="J39" s="768"/>
      <c r="K39" s="768"/>
      <c r="L39" s="768"/>
      <c r="M39" s="769"/>
      <c r="O39" s="177"/>
      <c r="S39" s="247"/>
      <c r="T39" s="248"/>
      <c r="U39" s="101"/>
      <c r="V39" s="101"/>
      <c r="W39" s="101"/>
      <c r="X39" s="101"/>
      <c r="Y39" s="101"/>
      <c r="Z39" s="101"/>
      <c r="AA39" s="101"/>
    </row>
    <row r="40" spans="1:27" ht="12.75" customHeight="1">
      <c r="A40" s="756"/>
      <c r="B40" s="760" t="s">
        <v>10</v>
      </c>
      <c r="C40" s="661"/>
      <c r="D40" s="662"/>
      <c r="E40" s="96">
        <f>SUM(E28:E39)</f>
        <v>6260</v>
      </c>
      <c r="F40" s="97">
        <f>SUM(F28:F39)</f>
        <v>0</v>
      </c>
      <c r="G40" s="485"/>
      <c r="H40" s="486"/>
      <c r="I40" s="486"/>
      <c r="J40" s="486"/>
      <c r="K40" s="486"/>
      <c r="L40" s="486"/>
      <c r="M40" s="505"/>
      <c r="O40" s="177"/>
      <c r="S40" s="247"/>
      <c r="T40" s="248"/>
      <c r="U40" s="101"/>
      <c r="V40" s="101"/>
      <c r="W40" s="101"/>
      <c r="X40" s="101"/>
      <c r="Y40" s="101"/>
      <c r="Z40" s="101"/>
      <c r="AA40" s="101"/>
    </row>
    <row r="41" spans="1:27" ht="12.75" customHeight="1">
      <c r="A41" s="754" t="s">
        <v>220</v>
      </c>
      <c r="B41" s="770" t="s">
        <v>136</v>
      </c>
      <c r="C41" s="771"/>
      <c r="D41" s="772"/>
      <c r="E41" s="90">
        <v>540</v>
      </c>
      <c r="F41" s="93"/>
      <c r="G41" s="764" t="s">
        <v>148</v>
      </c>
      <c r="H41" s="765"/>
      <c r="I41" s="765"/>
      <c r="J41" s="765"/>
      <c r="K41" s="765"/>
      <c r="L41" s="765"/>
      <c r="M41" s="766"/>
      <c r="O41" s="177"/>
      <c r="S41" s="247"/>
      <c r="T41" s="248"/>
      <c r="U41" s="101"/>
      <c r="V41" s="101"/>
      <c r="W41" s="101"/>
      <c r="X41" s="101"/>
      <c r="Y41" s="101"/>
      <c r="Z41" s="101"/>
      <c r="AA41" s="101"/>
    </row>
    <row r="42" spans="1:27" ht="12.75" customHeight="1">
      <c r="A42" s="755"/>
      <c r="B42" s="757" t="s">
        <v>137</v>
      </c>
      <c r="C42" s="758"/>
      <c r="D42" s="759"/>
      <c r="E42" s="92">
        <v>670</v>
      </c>
      <c r="F42" s="93"/>
      <c r="G42" s="761" t="s">
        <v>149</v>
      </c>
      <c r="H42" s="762"/>
      <c r="I42" s="762"/>
      <c r="J42" s="762"/>
      <c r="K42" s="762"/>
      <c r="L42" s="762"/>
      <c r="M42" s="763"/>
      <c r="O42" s="177"/>
      <c r="S42" s="249"/>
      <c r="T42" s="248"/>
      <c r="U42" s="101"/>
      <c r="V42" s="101"/>
      <c r="W42" s="101"/>
      <c r="X42" s="101"/>
      <c r="Y42" s="101"/>
      <c r="Z42" s="101"/>
      <c r="AA42" s="101"/>
    </row>
    <row r="43" spans="1:27" ht="12.75" customHeight="1">
      <c r="A43" s="755"/>
      <c r="B43" s="757" t="s">
        <v>138</v>
      </c>
      <c r="C43" s="758"/>
      <c r="D43" s="759"/>
      <c r="E43" s="92">
        <v>480</v>
      </c>
      <c r="F43" s="93"/>
      <c r="G43" s="761" t="s">
        <v>150</v>
      </c>
      <c r="H43" s="762"/>
      <c r="I43" s="762"/>
      <c r="J43" s="762"/>
      <c r="K43" s="762"/>
      <c r="L43" s="762"/>
      <c r="M43" s="763"/>
      <c r="O43" s="177"/>
      <c r="S43" s="249"/>
      <c r="T43" s="248"/>
      <c r="U43" s="101"/>
      <c r="V43" s="101"/>
      <c r="W43" s="101"/>
      <c r="X43" s="101"/>
      <c r="Y43" s="101"/>
      <c r="Z43" s="101"/>
      <c r="AA43" s="101"/>
    </row>
    <row r="44" spans="1:27" ht="12.75" customHeight="1">
      <c r="A44" s="755"/>
      <c r="B44" s="757" t="s">
        <v>139</v>
      </c>
      <c r="C44" s="758"/>
      <c r="D44" s="759"/>
      <c r="E44" s="92">
        <v>290</v>
      </c>
      <c r="F44" s="93"/>
      <c r="G44" s="761" t="s">
        <v>151</v>
      </c>
      <c r="H44" s="762"/>
      <c r="I44" s="762"/>
      <c r="J44" s="762"/>
      <c r="K44" s="762"/>
      <c r="L44" s="762"/>
      <c r="M44" s="763"/>
      <c r="O44" s="177"/>
      <c r="P44" s="250"/>
      <c r="Q44" s="250"/>
      <c r="R44" s="250"/>
      <c r="S44" s="174"/>
      <c r="T44" s="115"/>
      <c r="U44" s="101"/>
      <c r="V44" s="101"/>
      <c r="W44" s="101"/>
      <c r="X44" s="101"/>
      <c r="Y44" s="101"/>
      <c r="Z44" s="101"/>
      <c r="AA44" s="101"/>
    </row>
    <row r="45" spans="1:27" ht="12.75" customHeight="1">
      <c r="A45" s="755"/>
      <c r="B45" s="757" t="s">
        <v>140</v>
      </c>
      <c r="C45" s="758"/>
      <c r="D45" s="759"/>
      <c r="E45" s="92">
        <v>540</v>
      </c>
      <c r="F45" s="93"/>
      <c r="G45" s="761" t="s">
        <v>152</v>
      </c>
      <c r="H45" s="762"/>
      <c r="I45" s="762"/>
      <c r="J45" s="762"/>
      <c r="K45" s="762"/>
      <c r="L45" s="762"/>
      <c r="M45" s="763"/>
      <c r="N45" s="227"/>
      <c r="T45" s="101"/>
      <c r="U45" s="101"/>
      <c r="V45" s="101"/>
      <c r="W45" s="101"/>
      <c r="X45" s="101"/>
      <c r="Y45" s="101"/>
      <c r="Z45" s="101"/>
      <c r="AA45" s="101"/>
    </row>
    <row r="46" spans="1:27" ht="12.75" customHeight="1">
      <c r="A46" s="755"/>
      <c r="B46" s="757" t="s">
        <v>141</v>
      </c>
      <c r="C46" s="758"/>
      <c r="D46" s="759"/>
      <c r="E46" s="92">
        <v>480</v>
      </c>
      <c r="F46" s="93"/>
      <c r="G46" s="761" t="s">
        <v>153</v>
      </c>
      <c r="H46" s="762"/>
      <c r="I46" s="762"/>
      <c r="J46" s="762"/>
      <c r="K46" s="762"/>
      <c r="L46" s="762"/>
      <c r="M46" s="763"/>
      <c r="S46" s="174"/>
      <c r="T46" s="115"/>
      <c r="U46" s="101"/>
      <c r="V46" s="101"/>
      <c r="W46" s="101"/>
      <c r="X46" s="101"/>
      <c r="Y46" s="101"/>
      <c r="Z46" s="101"/>
      <c r="AA46" s="101"/>
    </row>
    <row r="47" spans="1:27" ht="12.75" customHeight="1">
      <c r="A47" s="755"/>
      <c r="B47" s="757" t="s">
        <v>142</v>
      </c>
      <c r="C47" s="758"/>
      <c r="D47" s="759"/>
      <c r="E47" s="92">
        <v>370</v>
      </c>
      <c r="F47" s="93"/>
      <c r="G47" s="761" t="s">
        <v>154</v>
      </c>
      <c r="H47" s="762"/>
      <c r="I47" s="762"/>
      <c r="J47" s="762"/>
      <c r="K47" s="762"/>
      <c r="L47" s="762"/>
      <c r="M47" s="763"/>
    </row>
    <row r="48" spans="1:27" ht="12.75" customHeight="1">
      <c r="A48" s="755"/>
      <c r="B48" s="757" t="s">
        <v>143</v>
      </c>
      <c r="C48" s="758"/>
      <c r="D48" s="759"/>
      <c r="E48" s="92">
        <v>350</v>
      </c>
      <c r="F48" s="93"/>
      <c r="G48" s="761" t="s">
        <v>155</v>
      </c>
      <c r="H48" s="762"/>
      <c r="I48" s="762"/>
      <c r="J48" s="762"/>
      <c r="K48" s="762"/>
      <c r="L48" s="762"/>
      <c r="M48" s="763"/>
      <c r="T48" s="108"/>
      <c r="U48" s="109"/>
    </row>
    <row r="49" spans="1:27" ht="12.75" customHeight="1">
      <c r="A49" s="755"/>
      <c r="B49" s="757" t="s">
        <v>144</v>
      </c>
      <c r="C49" s="758"/>
      <c r="D49" s="759"/>
      <c r="E49" s="92">
        <v>360</v>
      </c>
      <c r="F49" s="93"/>
      <c r="G49" s="761" t="s">
        <v>156</v>
      </c>
      <c r="H49" s="762"/>
      <c r="I49" s="762"/>
      <c r="J49" s="762"/>
      <c r="K49" s="762"/>
      <c r="L49" s="762"/>
      <c r="M49" s="763"/>
      <c r="T49" s="108"/>
      <c r="U49" s="109"/>
    </row>
    <row r="50" spans="1:27" ht="12.75" customHeight="1">
      <c r="A50" s="755"/>
      <c r="B50" s="757" t="s">
        <v>145</v>
      </c>
      <c r="C50" s="758"/>
      <c r="D50" s="759"/>
      <c r="E50" s="92">
        <v>530</v>
      </c>
      <c r="F50" s="93"/>
      <c r="G50" s="761" t="s">
        <v>157</v>
      </c>
      <c r="H50" s="762"/>
      <c r="I50" s="762"/>
      <c r="J50" s="762"/>
      <c r="K50" s="762"/>
      <c r="L50" s="762"/>
      <c r="M50" s="763"/>
      <c r="T50" s="108"/>
      <c r="U50" s="109"/>
    </row>
    <row r="51" spans="1:27" ht="12.75" customHeight="1">
      <c r="A51" s="755"/>
      <c r="B51" s="757" t="s">
        <v>146</v>
      </c>
      <c r="C51" s="758"/>
      <c r="D51" s="759"/>
      <c r="E51" s="92">
        <v>400</v>
      </c>
      <c r="F51" s="93"/>
      <c r="G51" s="761" t="s">
        <v>158</v>
      </c>
      <c r="H51" s="762"/>
      <c r="I51" s="762"/>
      <c r="J51" s="762"/>
      <c r="K51" s="762"/>
      <c r="L51" s="762"/>
      <c r="M51" s="763"/>
      <c r="T51" s="108"/>
      <c r="U51" s="109"/>
    </row>
    <row r="52" spans="1:27" ht="12.75" customHeight="1">
      <c r="A52" s="755"/>
      <c r="B52" s="757" t="s">
        <v>147</v>
      </c>
      <c r="C52" s="758"/>
      <c r="D52" s="759"/>
      <c r="E52" s="92">
        <v>370</v>
      </c>
      <c r="F52" s="93"/>
      <c r="G52" s="761" t="s">
        <v>159</v>
      </c>
      <c r="H52" s="762"/>
      <c r="I52" s="762"/>
      <c r="J52" s="762"/>
      <c r="K52" s="762"/>
      <c r="L52" s="762"/>
      <c r="M52" s="763"/>
      <c r="T52" s="108"/>
      <c r="U52" s="109"/>
    </row>
    <row r="53" spans="1:27" ht="12.75" customHeight="1">
      <c r="A53" s="756"/>
      <c r="B53" s="760" t="s">
        <v>10</v>
      </c>
      <c r="C53" s="661"/>
      <c r="D53" s="662"/>
      <c r="E53" s="96">
        <f>SUM(E41:E52)</f>
        <v>5380</v>
      </c>
      <c r="F53" s="97">
        <f>SUM(F41:F52)</f>
        <v>0</v>
      </c>
      <c r="G53" s="485"/>
      <c r="H53" s="486"/>
      <c r="I53" s="486"/>
      <c r="J53" s="486"/>
      <c r="K53" s="486"/>
      <c r="L53" s="486"/>
      <c r="M53" s="505"/>
      <c r="T53" s="108"/>
      <c r="U53" s="109"/>
    </row>
    <row r="54" spans="1:27" ht="12.75" customHeight="1">
      <c r="A54" s="754" t="s">
        <v>224</v>
      </c>
      <c r="B54" s="770" t="s">
        <v>160</v>
      </c>
      <c r="C54" s="771"/>
      <c r="D54" s="772"/>
      <c r="E54" s="90">
        <v>480</v>
      </c>
      <c r="F54" s="93"/>
      <c r="G54" s="764" t="s">
        <v>170</v>
      </c>
      <c r="H54" s="765"/>
      <c r="I54" s="765"/>
      <c r="J54" s="765"/>
      <c r="K54" s="765"/>
      <c r="L54" s="765"/>
      <c r="M54" s="766"/>
      <c r="T54" s="108"/>
      <c r="U54" s="109"/>
    </row>
    <row r="55" spans="1:27" ht="12.75" customHeight="1">
      <c r="A55" s="755"/>
      <c r="B55" s="757" t="s">
        <v>161</v>
      </c>
      <c r="C55" s="758"/>
      <c r="D55" s="759"/>
      <c r="E55" s="92">
        <v>540</v>
      </c>
      <c r="F55" s="93"/>
      <c r="G55" s="761" t="s">
        <v>171</v>
      </c>
      <c r="H55" s="762"/>
      <c r="I55" s="762"/>
      <c r="J55" s="762"/>
      <c r="K55" s="762"/>
      <c r="L55" s="762"/>
      <c r="M55" s="763"/>
      <c r="T55" s="108"/>
      <c r="U55" s="109"/>
    </row>
    <row r="56" spans="1:27" ht="12.75" customHeight="1">
      <c r="A56" s="755"/>
      <c r="B56" s="757" t="s">
        <v>162</v>
      </c>
      <c r="C56" s="758"/>
      <c r="D56" s="759"/>
      <c r="E56" s="92">
        <v>580</v>
      </c>
      <c r="F56" s="93"/>
      <c r="G56" s="761" t="s">
        <v>172</v>
      </c>
      <c r="H56" s="762"/>
      <c r="I56" s="762"/>
      <c r="J56" s="762"/>
      <c r="K56" s="762"/>
      <c r="L56" s="762"/>
      <c r="M56" s="763"/>
      <c r="T56" s="108"/>
      <c r="U56" s="109"/>
    </row>
    <row r="57" spans="1:27" ht="12.75" customHeight="1">
      <c r="A57" s="755"/>
      <c r="B57" s="757" t="s">
        <v>163</v>
      </c>
      <c r="C57" s="758"/>
      <c r="D57" s="759"/>
      <c r="E57" s="92">
        <v>550</v>
      </c>
      <c r="F57" s="93"/>
      <c r="G57" s="761" t="s">
        <v>173</v>
      </c>
      <c r="H57" s="762"/>
      <c r="I57" s="762"/>
      <c r="J57" s="762"/>
      <c r="K57" s="762"/>
      <c r="L57" s="762"/>
      <c r="M57" s="763"/>
      <c r="T57" s="108"/>
      <c r="U57" s="109"/>
    </row>
    <row r="58" spans="1:27" ht="12.75" customHeight="1">
      <c r="A58" s="755"/>
      <c r="B58" s="757" t="s">
        <v>164</v>
      </c>
      <c r="C58" s="758"/>
      <c r="D58" s="759"/>
      <c r="E58" s="92">
        <v>430</v>
      </c>
      <c r="F58" s="93"/>
      <c r="G58" s="761" t="s">
        <v>174</v>
      </c>
      <c r="H58" s="762"/>
      <c r="I58" s="762"/>
      <c r="J58" s="762"/>
      <c r="K58" s="762"/>
      <c r="L58" s="762"/>
      <c r="M58" s="763"/>
      <c r="T58" s="108"/>
      <c r="U58" s="109"/>
    </row>
    <row r="59" spans="1:27" ht="12.75" customHeight="1">
      <c r="A59" s="755"/>
      <c r="B59" s="757" t="s">
        <v>165</v>
      </c>
      <c r="C59" s="758"/>
      <c r="D59" s="759"/>
      <c r="E59" s="92">
        <v>410</v>
      </c>
      <c r="F59" s="93"/>
      <c r="G59" s="761" t="s">
        <v>175</v>
      </c>
      <c r="H59" s="762"/>
      <c r="I59" s="762"/>
      <c r="J59" s="762"/>
      <c r="K59" s="762"/>
      <c r="L59" s="762"/>
      <c r="M59" s="763"/>
      <c r="T59" s="108"/>
      <c r="U59" s="109"/>
    </row>
    <row r="60" spans="1:27" ht="12.75" customHeight="1">
      <c r="A60" s="755"/>
      <c r="B60" s="757" t="s">
        <v>166</v>
      </c>
      <c r="C60" s="758"/>
      <c r="D60" s="759"/>
      <c r="E60" s="92">
        <v>480</v>
      </c>
      <c r="F60" s="93"/>
      <c r="G60" s="761" t="s">
        <v>176</v>
      </c>
      <c r="H60" s="762"/>
      <c r="I60" s="762"/>
      <c r="J60" s="762"/>
      <c r="K60" s="762"/>
      <c r="L60" s="762"/>
      <c r="M60" s="763"/>
      <c r="T60" s="108"/>
      <c r="U60" s="109"/>
    </row>
    <row r="61" spans="1:27" ht="12.75" customHeight="1">
      <c r="A61" s="755"/>
      <c r="B61" s="757" t="s">
        <v>167</v>
      </c>
      <c r="C61" s="758"/>
      <c r="D61" s="759"/>
      <c r="E61" s="92">
        <v>650</v>
      </c>
      <c r="F61" s="93"/>
      <c r="G61" s="761" t="s">
        <v>177</v>
      </c>
      <c r="H61" s="762"/>
      <c r="I61" s="762"/>
      <c r="J61" s="762"/>
      <c r="K61" s="762"/>
      <c r="L61" s="762"/>
      <c r="M61" s="763"/>
      <c r="T61" s="108"/>
      <c r="U61" s="109"/>
    </row>
    <row r="62" spans="1:27" ht="12.75" customHeight="1">
      <c r="A62" s="755"/>
      <c r="B62" s="757" t="s">
        <v>168</v>
      </c>
      <c r="C62" s="758"/>
      <c r="D62" s="759"/>
      <c r="E62" s="92">
        <v>830</v>
      </c>
      <c r="F62" s="93"/>
      <c r="G62" s="761" t="s">
        <v>178</v>
      </c>
      <c r="H62" s="762"/>
      <c r="I62" s="762"/>
      <c r="J62" s="762"/>
      <c r="K62" s="762"/>
      <c r="L62" s="762"/>
      <c r="M62" s="763"/>
      <c r="T62" s="108"/>
      <c r="U62" s="109"/>
    </row>
    <row r="63" spans="1:27" ht="12.75" customHeight="1">
      <c r="A63" s="755"/>
      <c r="B63" s="757" t="s">
        <v>169</v>
      </c>
      <c r="C63" s="758"/>
      <c r="D63" s="759"/>
      <c r="E63" s="92">
        <v>270</v>
      </c>
      <c r="F63" s="93"/>
      <c r="G63" s="761" t="s">
        <v>179</v>
      </c>
      <c r="H63" s="762"/>
      <c r="I63" s="762"/>
      <c r="J63" s="762"/>
      <c r="K63" s="762"/>
      <c r="L63" s="762"/>
      <c r="M63" s="763"/>
    </row>
    <row r="64" spans="1:27" s="111" customFormat="1" ht="12.75" customHeight="1">
      <c r="A64" s="756"/>
      <c r="B64" s="760" t="s">
        <v>10</v>
      </c>
      <c r="C64" s="661"/>
      <c r="D64" s="662"/>
      <c r="E64" s="96">
        <f>SUM(E54:E63)</f>
        <v>5220</v>
      </c>
      <c r="F64" s="110">
        <f>SUM(F54:F63)</f>
        <v>0</v>
      </c>
      <c r="G64" s="773"/>
      <c r="H64" s="774"/>
      <c r="I64" s="774"/>
      <c r="J64" s="774"/>
      <c r="K64" s="774"/>
      <c r="L64" s="774"/>
      <c r="M64" s="775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</row>
    <row r="65" spans="1:27" ht="12.75" customHeight="1">
      <c r="A65" s="112"/>
      <c r="B65" s="113"/>
      <c r="C65" s="113"/>
      <c r="D65" s="114"/>
      <c r="E65" s="115"/>
      <c r="F65" s="116"/>
      <c r="G65" s="116"/>
      <c r="H65" s="116"/>
      <c r="I65" s="116"/>
      <c r="J65" s="116"/>
      <c r="K65" s="116"/>
      <c r="L65" s="116"/>
      <c r="M65" s="116"/>
    </row>
    <row r="66" spans="1:27" ht="12.75" customHeight="1">
      <c r="A66" s="798" t="s">
        <v>28</v>
      </c>
      <c r="B66" s="798"/>
      <c r="C66" s="798"/>
      <c r="D66" s="798"/>
      <c r="E66" s="798"/>
      <c r="F66" s="798"/>
      <c r="G66" s="798"/>
      <c r="H66" s="798"/>
      <c r="I66" s="798"/>
      <c r="J66" s="798"/>
      <c r="K66" s="798"/>
      <c r="L66" s="798"/>
      <c r="M66" s="798"/>
      <c r="N66" s="798"/>
      <c r="O66" s="798"/>
      <c r="P66" s="798"/>
      <c r="Q66" s="798"/>
      <c r="R66" s="798"/>
      <c r="S66" s="798"/>
      <c r="T66" s="798"/>
      <c r="U66" s="798"/>
      <c r="V66" s="798"/>
      <c r="W66" s="798"/>
      <c r="X66" s="798"/>
      <c r="Y66" s="798"/>
      <c r="Z66" s="798"/>
      <c r="AA66" s="798"/>
    </row>
    <row r="67" spans="1:27" ht="12.75" customHeight="1">
      <c r="A67" s="101"/>
      <c r="B67" s="117"/>
      <c r="C67" s="117"/>
      <c r="D67" s="117"/>
      <c r="E67" s="117"/>
      <c r="F67" s="117"/>
      <c r="G67" s="117"/>
      <c r="H67" s="117"/>
      <c r="I67" s="117"/>
      <c r="J67" s="117"/>
      <c r="K67" s="117"/>
      <c r="L67" s="117"/>
      <c r="M67" s="117"/>
      <c r="N67" s="67"/>
      <c r="O67" s="111"/>
      <c r="P67" s="111"/>
      <c r="Q67" s="111"/>
      <c r="R67" s="111"/>
      <c r="S67" s="111"/>
      <c r="T67" s="111"/>
      <c r="U67" s="111"/>
      <c r="V67" s="111"/>
      <c r="W67" s="111"/>
      <c r="X67" s="111"/>
      <c r="Y67" s="111"/>
      <c r="Z67" s="111"/>
      <c r="AA67" s="111"/>
    </row>
    <row r="68" spans="1:27" ht="12.75" customHeight="1"/>
    <row r="69" spans="1:27" ht="12.75" customHeight="1"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</row>
    <row r="70" spans="1:27" ht="12.75" customHeight="1"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6"/>
      <c r="Z70" s="66"/>
      <c r="AA70" s="66"/>
    </row>
    <row r="71" spans="1:27" ht="12.75" customHeight="1"/>
  </sheetData>
  <mergeCells count="180">
    <mergeCell ref="A66:AA66"/>
    <mergeCell ref="U14:AA14"/>
    <mergeCell ref="G8:M8"/>
    <mergeCell ref="U8:AA8"/>
    <mergeCell ref="U10:AA10"/>
    <mergeCell ref="B9:D9"/>
    <mergeCell ref="U12:AA12"/>
    <mergeCell ref="U13:AA13"/>
    <mergeCell ref="P13:R13"/>
    <mergeCell ref="P12:R12"/>
    <mergeCell ref="G12:M12"/>
    <mergeCell ref="G11:M11"/>
    <mergeCell ref="G13:M13"/>
    <mergeCell ref="U9:AA9"/>
    <mergeCell ref="P14:R14"/>
    <mergeCell ref="P17:R17"/>
    <mergeCell ref="G22:M22"/>
    <mergeCell ref="G19:M19"/>
    <mergeCell ref="P19:R19"/>
    <mergeCell ref="P20:R20"/>
    <mergeCell ref="G20:M20"/>
    <mergeCell ref="U21:AA21"/>
    <mergeCell ref="U19:AA19"/>
    <mergeCell ref="U16:AA16"/>
    <mergeCell ref="X1:AA1"/>
    <mergeCell ref="U7:AA7"/>
    <mergeCell ref="G10:M10"/>
    <mergeCell ref="B12:D12"/>
    <mergeCell ref="B13:D13"/>
    <mergeCell ref="B11:D11"/>
    <mergeCell ref="G7:M7"/>
    <mergeCell ref="U11:AA11"/>
    <mergeCell ref="P11:R11"/>
    <mergeCell ref="G9:M9"/>
    <mergeCell ref="B10:D10"/>
    <mergeCell ref="P7:R7"/>
    <mergeCell ref="P8:R8"/>
    <mergeCell ref="P9:R9"/>
    <mergeCell ref="P10:R10"/>
    <mergeCell ref="B5:D5"/>
    <mergeCell ref="A1:C1"/>
    <mergeCell ref="A2:C2"/>
    <mergeCell ref="B6:D6"/>
    <mergeCell ref="A3:C3"/>
    <mergeCell ref="D3:S3"/>
    <mergeCell ref="D2:E2"/>
    <mergeCell ref="P2:Q2"/>
    <mergeCell ref="D1:W1"/>
    <mergeCell ref="G5:M5"/>
    <mergeCell ref="P5:R5"/>
    <mergeCell ref="U5:AA5"/>
    <mergeCell ref="U2:AA2"/>
    <mergeCell ref="U3:Z3"/>
    <mergeCell ref="X4:Z4"/>
    <mergeCell ref="U6:AA6"/>
    <mergeCell ref="G6:M6"/>
    <mergeCell ref="F2:G2"/>
    <mergeCell ref="J2:M2"/>
    <mergeCell ref="P6:R6"/>
    <mergeCell ref="T4:V4"/>
    <mergeCell ref="U17:AA17"/>
    <mergeCell ref="U20:AA20"/>
    <mergeCell ref="U18:AA18"/>
    <mergeCell ref="P21:R21"/>
    <mergeCell ref="P18:R18"/>
    <mergeCell ref="G17:M17"/>
    <mergeCell ref="U15:AA15"/>
    <mergeCell ref="G16:M16"/>
    <mergeCell ref="U22:AA22"/>
    <mergeCell ref="G30:M30"/>
    <mergeCell ref="G29:M29"/>
    <mergeCell ref="G23:M23"/>
    <mergeCell ref="P22:R22"/>
    <mergeCell ref="G27:M27"/>
    <mergeCell ref="G28:M28"/>
    <mergeCell ref="G31:M31"/>
    <mergeCell ref="G33:M33"/>
    <mergeCell ref="O24:R24"/>
    <mergeCell ref="G24:M24"/>
    <mergeCell ref="G32:M32"/>
    <mergeCell ref="G62:M62"/>
    <mergeCell ref="G58:M58"/>
    <mergeCell ref="B57:D57"/>
    <mergeCell ref="B54:D54"/>
    <mergeCell ref="B49:D49"/>
    <mergeCell ref="B56:D56"/>
    <mergeCell ref="B53:D53"/>
    <mergeCell ref="B55:D55"/>
    <mergeCell ref="G38:M38"/>
    <mergeCell ref="B43:D43"/>
    <mergeCell ref="G42:M42"/>
    <mergeCell ref="G40:M40"/>
    <mergeCell ref="G44:M44"/>
    <mergeCell ref="G43:M43"/>
    <mergeCell ref="B44:D44"/>
    <mergeCell ref="G41:M41"/>
    <mergeCell ref="B48:D48"/>
    <mergeCell ref="G55:M55"/>
    <mergeCell ref="G57:M57"/>
    <mergeCell ref="G45:M45"/>
    <mergeCell ref="B45:D45"/>
    <mergeCell ref="B47:D47"/>
    <mergeCell ref="B51:D51"/>
    <mergeCell ref="B50:D50"/>
    <mergeCell ref="A41:A53"/>
    <mergeCell ref="A54:A64"/>
    <mergeCell ref="O6:O14"/>
    <mergeCell ref="O15:O22"/>
    <mergeCell ref="G46:M46"/>
    <mergeCell ref="G48:M48"/>
    <mergeCell ref="G51:M51"/>
    <mergeCell ref="G49:M49"/>
    <mergeCell ref="A28:A40"/>
    <mergeCell ref="B24:D24"/>
    <mergeCell ref="A11:A20"/>
    <mergeCell ref="A6:A10"/>
    <mergeCell ref="B59:D59"/>
    <mergeCell ref="B61:D61"/>
    <mergeCell ref="B60:D60"/>
    <mergeCell ref="B58:D58"/>
    <mergeCell ref="G61:M61"/>
    <mergeCell ref="B64:D64"/>
    <mergeCell ref="B63:D63"/>
    <mergeCell ref="B62:D62"/>
    <mergeCell ref="G64:M64"/>
    <mergeCell ref="G60:M60"/>
    <mergeCell ref="G59:M59"/>
    <mergeCell ref="G63:M63"/>
    <mergeCell ref="G47:M47"/>
    <mergeCell ref="B46:D46"/>
    <mergeCell ref="G36:M36"/>
    <mergeCell ref="B41:D41"/>
    <mergeCell ref="B40:D40"/>
    <mergeCell ref="B39:D39"/>
    <mergeCell ref="B36:D36"/>
    <mergeCell ref="B33:D33"/>
    <mergeCell ref="B34:D34"/>
    <mergeCell ref="B38:D38"/>
    <mergeCell ref="B35:D35"/>
    <mergeCell ref="G35:M35"/>
    <mergeCell ref="B26:D26"/>
    <mergeCell ref="B22:D22"/>
    <mergeCell ref="P15:R15"/>
    <mergeCell ref="P16:R16"/>
    <mergeCell ref="B16:D16"/>
    <mergeCell ref="B7:D7"/>
    <mergeCell ref="B8:D8"/>
    <mergeCell ref="B20:D20"/>
    <mergeCell ref="G14:M14"/>
    <mergeCell ref="G18:M18"/>
    <mergeCell ref="G21:M21"/>
    <mergeCell ref="B17:D17"/>
    <mergeCell ref="B14:D14"/>
    <mergeCell ref="G15:M15"/>
    <mergeCell ref="G26:M26"/>
    <mergeCell ref="G25:M25"/>
    <mergeCell ref="A21:A27"/>
    <mergeCell ref="B15:D15"/>
    <mergeCell ref="B27:D27"/>
    <mergeCell ref="B23:D23"/>
    <mergeCell ref="G56:M56"/>
    <mergeCell ref="G50:M50"/>
    <mergeCell ref="G52:M52"/>
    <mergeCell ref="G54:M54"/>
    <mergeCell ref="B32:D32"/>
    <mergeCell ref="B52:D52"/>
    <mergeCell ref="G53:M53"/>
    <mergeCell ref="G39:M39"/>
    <mergeCell ref="G34:M34"/>
    <mergeCell ref="G37:M37"/>
    <mergeCell ref="B21:D21"/>
    <mergeCell ref="B18:D18"/>
    <mergeCell ref="B19:D19"/>
    <mergeCell ref="B28:D28"/>
    <mergeCell ref="B25:D25"/>
    <mergeCell ref="B37:D37"/>
    <mergeCell ref="B42:D42"/>
    <mergeCell ref="B29:D29"/>
    <mergeCell ref="B30:D30"/>
    <mergeCell ref="B31:D31"/>
  </mergeCells>
  <phoneticPr fontId="20"/>
  <printOptions horizontalCentered="1"/>
  <pageMargins left="0.19685039370078741" right="0.19685039370078741" top="0.39370078740157483" bottom="0.15748031496062992" header="0.19685039370078741" footer="0.15748031496062992"/>
  <pageSetup paperSize="9" fitToWidth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rgb="FFFF0000"/>
    <pageSetUpPr fitToPage="1"/>
  </sheetPr>
  <dimension ref="A1:AA101"/>
  <sheetViews>
    <sheetView showZeros="0" topLeftCell="A41" zoomScale="120" zoomScaleNormal="120" zoomScaleSheetLayoutView="65" workbookViewId="0">
      <selection activeCell="S63" sqref="S63:S71"/>
    </sheetView>
  </sheetViews>
  <sheetFormatPr defaultRowHeight="12"/>
  <cols>
    <col min="1" max="4" width="3.125" style="47" customWidth="1"/>
    <col min="5" max="6" width="6.875" style="47" customWidth="1"/>
    <col min="7" max="7" width="2.625" style="47" customWidth="1"/>
    <col min="8" max="8" width="3.75" style="47" customWidth="1"/>
    <col min="9" max="12" width="2.625" style="47" customWidth="1"/>
    <col min="13" max="14" width="3.75" style="47" customWidth="1"/>
    <col min="15" max="18" width="3.125" style="47" customWidth="1"/>
    <col min="19" max="20" width="6.875" style="47" customWidth="1"/>
    <col min="21" max="27" width="2.625" style="47" customWidth="1"/>
    <col min="28" max="62" width="3.125" style="47" customWidth="1"/>
    <col min="63" max="16384" width="9" style="47"/>
  </cols>
  <sheetData>
    <row r="1" spans="1:27" s="40" customFormat="1" ht="18.75" customHeight="1">
      <c r="A1" s="829" t="s">
        <v>635</v>
      </c>
      <c r="B1" s="699"/>
      <c r="C1" s="830"/>
      <c r="D1" s="831" t="s">
        <v>342</v>
      </c>
      <c r="E1" s="830"/>
      <c r="F1" s="831" t="s">
        <v>343</v>
      </c>
      <c r="G1" s="830"/>
      <c r="H1" s="845" t="s">
        <v>11</v>
      </c>
      <c r="I1" s="719"/>
      <c r="J1" s="719"/>
      <c r="K1" s="719"/>
      <c r="L1" s="719"/>
      <c r="M1" s="719"/>
      <c r="N1" s="719"/>
      <c r="O1" s="719"/>
      <c r="P1" s="719"/>
      <c r="Q1" s="719"/>
      <c r="R1" s="719"/>
      <c r="S1" s="719"/>
      <c r="T1" s="719"/>
      <c r="U1" s="719"/>
      <c r="V1" s="719"/>
      <c r="W1" s="719"/>
      <c r="X1" s="720" t="str">
        <f>集計表!AB1</f>
        <v>2025/8</v>
      </c>
      <c r="Y1" s="720"/>
      <c r="Z1" s="720"/>
      <c r="AA1" s="721"/>
    </row>
    <row r="2" spans="1:27" ht="18.75" customHeight="1">
      <c r="A2" s="700" t="s">
        <v>56</v>
      </c>
      <c r="B2" s="701"/>
      <c r="C2" s="702"/>
      <c r="D2" s="709">
        <f>SUM(宗像市!D2)</f>
        <v>2025</v>
      </c>
      <c r="E2" s="709"/>
      <c r="F2" s="788">
        <f>集計表!F2</f>
        <v>45868</v>
      </c>
      <c r="G2" s="788"/>
      <c r="H2" s="42" t="s">
        <v>1402</v>
      </c>
      <c r="I2" s="42" t="s">
        <v>29</v>
      </c>
      <c r="J2" s="789">
        <f>集計表!L2</f>
        <v>45870</v>
      </c>
      <c r="K2" s="817"/>
      <c r="L2" s="817"/>
      <c r="M2" s="817"/>
      <c r="N2" s="43" t="s">
        <v>57</v>
      </c>
      <c r="O2" s="44" t="s">
        <v>30</v>
      </c>
      <c r="P2" s="797">
        <f>集計表!R2</f>
        <v>45871</v>
      </c>
      <c r="Q2" s="797"/>
      <c r="R2" s="45" t="s">
        <v>31</v>
      </c>
      <c r="S2" s="118" t="s">
        <v>32</v>
      </c>
      <c r="T2" s="84" t="s">
        <v>20</v>
      </c>
      <c r="U2" s="714">
        <f>申込書!C9</f>
        <v>0</v>
      </c>
      <c r="V2" s="714"/>
      <c r="W2" s="714"/>
      <c r="X2" s="714"/>
      <c r="Y2" s="714"/>
      <c r="Z2" s="714"/>
      <c r="AA2" s="715"/>
    </row>
    <row r="3" spans="1:27" ht="18.75" customHeight="1">
      <c r="A3" s="703" t="s">
        <v>54</v>
      </c>
      <c r="B3" s="704"/>
      <c r="C3" s="705"/>
      <c r="D3" s="793">
        <f>集計表!D3</f>
        <v>0</v>
      </c>
      <c r="E3" s="794"/>
      <c r="F3" s="794"/>
      <c r="G3" s="794"/>
      <c r="H3" s="794"/>
      <c r="I3" s="794"/>
      <c r="J3" s="794"/>
      <c r="K3" s="794"/>
      <c r="L3" s="794"/>
      <c r="M3" s="794"/>
      <c r="N3" s="794"/>
      <c r="O3" s="794"/>
      <c r="P3" s="794"/>
      <c r="Q3" s="794"/>
      <c r="R3" s="794"/>
      <c r="S3" s="795"/>
      <c r="T3" s="84" t="s">
        <v>59</v>
      </c>
      <c r="U3" s="786">
        <f>集計表!N97</f>
        <v>0</v>
      </c>
      <c r="V3" s="786"/>
      <c r="W3" s="786"/>
      <c r="X3" s="786"/>
      <c r="Y3" s="786"/>
      <c r="Z3" s="786"/>
      <c r="AA3" s="48" t="s">
        <v>60</v>
      </c>
    </row>
    <row r="4" spans="1:27" ht="15" customHeight="1">
      <c r="A4" s="47" t="s">
        <v>1636</v>
      </c>
      <c r="T4" s="690" t="s">
        <v>6</v>
      </c>
      <c r="U4" s="690"/>
      <c r="V4" s="690"/>
      <c r="W4" s="85" t="s">
        <v>34</v>
      </c>
      <c r="X4" s="824">
        <f>F60+T51+T73</f>
        <v>0</v>
      </c>
      <c r="Y4" s="642"/>
      <c r="Z4" s="642"/>
      <c r="AA4" s="47" t="s">
        <v>35</v>
      </c>
    </row>
    <row r="5" spans="1:27" ht="12.75" customHeight="1">
      <c r="A5" s="86"/>
      <c r="B5" s="784" t="s">
        <v>36</v>
      </c>
      <c r="C5" s="782"/>
      <c r="D5" s="782"/>
      <c r="E5" s="119" t="s">
        <v>7</v>
      </c>
      <c r="F5" s="88" t="s">
        <v>8</v>
      </c>
      <c r="G5" s="782" t="s">
        <v>24</v>
      </c>
      <c r="H5" s="782"/>
      <c r="I5" s="782"/>
      <c r="J5" s="782"/>
      <c r="K5" s="782"/>
      <c r="L5" s="782"/>
      <c r="M5" s="783"/>
      <c r="O5" s="89"/>
      <c r="P5" s="784" t="s">
        <v>25</v>
      </c>
      <c r="Q5" s="782"/>
      <c r="R5" s="782"/>
      <c r="S5" s="119" t="s">
        <v>7</v>
      </c>
      <c r="T5" s="88" t="s">
        <v>8</v>
      </c>
      <c r="U5" s="782" t="s">
        <v>24</v>
      </c>
      <c r="V5" s="782"/>
      <c r="W5" s="782"/>
      <c r="X5" s="782"/>
      <c r="Y5" s="782"/>
      <c r="Z5" s="782"/>
      <c r="AA5" s="783"/>
    </row>
    <row r="6" spans="1:27" ht="12.75" customHeight="1">
      <c r="A6" s="754" t="s">
        <v>67</v>
      </c>
      <c r="B6" s="825" t="s">
        <v>2026</v>
      </c>
      <c r="C6" s="826"/>
      <c r="D6" s="827"/>
      <c r="E6" s="105">
        <v>470</v>
      </c>
      <c r="F6" s="120"/>
      <c r="G6" s="865" t="s">
        <v>225</v>
      </c>
      <c r="H6" s="866"/>
      <c r="I6" s="866"/>
      <c r="J6" s="866"/>
      <c r="K6" s="866"/>
      <c r="L6" s="866"/>
      <c r="M6" s="867"/>
      <c r="O6" s="754" t="s">
        <v>299</v>
      </c>
      <c r="P6" s="770" t="s">
        <v>2058</v>
      </c>
      <c r="Q6" s="771"/>
      <c r="R6" s="772"/>
      <c r="S6" s="105">
        <v>200</v>
      </c>
      <c r="T6" s="91"/>
      <c r="U6" s="764" t="s">
        <v>1966</v>
      </c>
      <c r="V6" s="765"/>
      <c r="W6" s="765"/>
      <c r="X6" s="765"/>
      <c r="Y6" s="765"/>
      <c r="Z6" s="765"/>
      <c r="AA6" s="766"/>
    </row>
    <row r="7" spans="1:27" ht="12.75" customHeight="1">
      <c r="A7" s="755"/>
      <c r="B7" s="821" t="s">
        <v>2027</v>
      </c>
      <c r="C7" s="822"/>
      <c r="D7" s="823"/>
      <c r="E7" s="106">
        <v>640</v>
      </c>
      <c r="F7" s="121"/>
      <c r="G7" s="818" t="s">
        <v>1906</v>
      </c>
      <c r="H7" s="819"/>
      <c r="I7" s="819"/>
      <c r="J7" s="819"/>
      <c r="K7" s="819"/>
      <c r="L7" s="819"/>
      <c r="M7" s="820"/>
      <c r="O7" s="755"/>
      <c r="P7" s="802" t="s">
        <v>2059</v>
      </c>
      <c r="Q7" s="803"/>
      <c r="R7" s="804"/>
      <c r="S7" s="122">
        <v>310</v>
      </c>
      <c r="T7" s="123"/>
      <c r="U7" s="805" t="s">
        <v>1967</v>
      </c>
      <c r="V7" s="806"/>
      <c r="W7" s="806"/>
      <c r="X7" s="806"/>
      <c r="Y7" s="806"/>
      <c r="Z7" s="806"/>
      <c r="AA7" s="807"/>
    </row>
    <row r="8" spans="1:27" ht="12.75" customHeight="1">
      <c r="A8" s="755"/>
      <c r="B8" s="821" t="s">
        <v>2028</v>
      </c>
      <c r="C8" s="822"/>
      <c r="D8" s="823"/>
      <c r="E8" s="106">
        <v>500</v>
      </c>
      <c r="F8" s="121"/>
      <c r="G8" s="818" t="s">
        <v>1907</v>
      </c>
      <c r="H8" s="819"/>
      <c r="I8" s="819"/>
      <c r="J8" s="819"/>
      <c r="K8" s="819"/>
      <c r="L8" s="819"/>
      <c r="M8" s="820"/>
      <c r="O8" s="755"/>
      <c r="P8" s="821" t="s">
        <v>2060</v>
      </c>
      <c r="Q8" s="822"/>
      <c r="R8" s="823"/>
      <c r="S8" s="106">
        <v>530</v>
      </c>
      <c r="T8" s="121"/>
      <c r="U8" s="761" t="s">
        <v>294</v>
      </c>
      <c r="V8" s="762"/>
      <c r="W8" s="762"/>
      <c r="X8" s="762"/>
      <c r="Y8" s="762"/>
      <c r="Z8" s="762"/>
      <c r="AA8" s="763"/>
    </row>
    <row r="9" spans="1:27" ht="12.75" customHeight="1">
      <c r="A9" s="755"/>
      <c r="B9" s="821" t="s">
        <v>2029</v>
      </c>
      <c r="C9" s="822"/>
      <c r="D9" s="823"/>
      <c r="E9" s="106">
        <v>390</v>
      </c>
      <c r="F9" s="121"/>
      <c r="G9" s="818" t="s">
        <v>226</v>
      </c>
      <c r="H9" s="819"/>
      <c r="I9" s="819"/>
      <c r="J9" s="819"/>
      <c r="K9" s="819"/>
      <c r="L9" s="819"/>
      <c r="M9" s="820"/>
      <c r="O9" s="755"/>
      <c r="P9" s="828" t="s">
        <v>2061</v>
      </c>
      <c r="Q9" s="463"/>
      <c r="R9" s="464"/>
      <c r="S9" s="92">
        <v>300</v>
      </c>
      <c r="T9" s="93"/>
      <c r="U9" s="761" t="s">
        <v>1911</v>
      </c>
      <c r="V9" s="762"/>
      <c r="W9" s="762"/>
      <c r="X9" s="762"/>
      <c r="Y9" s="762"/>
      <c r="Z9" s="762"/>
      <c r="AA9" s="763"/>
    </row>
    <row r="10" spans="1:27" ht="12.75" customHeight="1">
      <c r="A10" s="755"/>
      <c r="B10" s="821" t="s">
        <v>2030</v>
      </c>
      <c r="C10" s="822"/>
      <c r="D10" s="823"/>
      <c r="E10" s="106">
        <v>530</v>
      </c>
      <c r="F10" s="121"/>
      <c r="G10" s="818" t="s">
        <v>227</v>
      </c>
      <c r="H10" s="819"/>
      <c r="I10" s="819"/>
      <c r="J10" s="819"/>
      <c r="K10" s="819"/>
      <c r="L10" s="819"/>
      <c r="M10" s="820"/>
      <c r="O10" s="755"/>
      <c r="P10" s="828" t="s">
        <v>2062</v>
      </c>
      <c r="Q10" s="463"/>
      <c r="R10" s="464"/>
      <c r="S10" s="92">
        <v>300</v>
      </c>
      <c r="T10" s="93"/>
      <c r="U10" s="465" t="s">
        <v>1912</v>
      </c>
      <c r="V10" s="466"/>
      <c r="W10" s="466"/>
      <c r="X10" s="466"/>
      <c r="Y10" s="466"/>
      <c r="Z10" s="466"/>
      <c r="AA10" s="478"/>
    </row>
    <row r="11" spans="1:27" ht="12.75" customHeight="1">
      <c r="A11" s="755"/>
      <c r="B11" s="821" t="s">
        <v>2031</v>
      </c>
      <c r="C11" s="822"/>
      <c r="D11" s="823"/>
      <c r="E11" s="106">
        <v>490</v>
      </c>
      <c r="F11" s="121"/>
      <c r="G11" s="818" t="s">
        <v>228</v>
      </c>
      <c r="H11" s="819"/>
      <c r="I11" s="819"/>
      <c r="J11" s="819"/>
      <c r="K11" s="819"/>
      <c r="L11" s="819"/>
      <c r="M11" s="820"/>
      <c r="O11" s="755"/>
      <c r="P11" s="821" t="s">
        <v>2063</v>
      </c>
      <c r="Q11" s="822"/>
      <c r="R11" s="823"/>
      <c r="S11" s="106">
        <v>460</v>
      </c>
      <c r="T11" s="121"/>
      <c r="U11" s="761" t="s">
        <v>295</v>
      </c>
      <c r="V11" s="762"/>
      <c r="W11" s="762"/>
      <c r="X11" s="762"/>
      <c r="Y11" s="762"/>
      <c r="Z11" s="762"/>
      <c r="AA11" s="763"/>
    </row>
    <row r="12" spans="1:27" ht="12.75" customHeight="1">
      <c r="A12" s="755"/>
      <c r="B12" s="821" t="s">
        <v>2032</v>
      </c>
      <c r="C12" s="822"/>
      <c r="D12" s="823"/>
      <c r="E12" s="106">
        <v>340</v>
      </c>
      <c r="F12" s="121"/>
      <c r="G12" s="818" t="s">
        <v>229</v>
      </c>
      <c r="H12" s="819"/>
      <c r="I12" s="819"/>
      <c r="J12" s="819"/>
      <c r="K12" s="819"/>
      <c r="L12" s="819"/>
      <c r="M12" s="820"/>
      <c r="O12" s="755"/>
      <c r="P12" s="821" t="s">
        <v>2064</v>
      </c>
      <c r="Q12" s="822"/>
      <c r="R12" s="823"/>
      <c r="S12" s="106">
        <v>220</v>
      </c>
      <c r="T12" s="121"/>
      <c r="U12" s="761" t="s">
        <v>296</v>
      </c>
      <c r="V12" s="762"/>
      <c r="W12" s="762"/>
      <c r="X12" s="762"/>
      <c r="Y12" s="762"/>
      <c r="Z12" s="762"/>
      <c r="AA12" s="763"/>
    </row>
    <row r="13" spans="1:27" ht="12.75" customHeight="1">
      <c r="A13" s="755"/>
      <c r="B13" s="821" t="s">
        <v>2033</v>
      </c>
      <c r="C13" s="822"/>
      <c r="D13" s="823"/>
      <c r="E13" s="106">
        <v>300</v>
      </c>
      <c r="F13" s="121"/>
      <c r="G13" s="818" t="s">
        <v>230</v>
      </c>
      <c r="H13" s="819"/>
      <c r="I13" s="819"/>
      <c r="J13" s="819"/>
      <c r="K13" s="819"/>
      <c r="L13" s="819"/>
      <c r="M13" s="820"/>
      <c r="O13" s="755"/>
      <c r="P13" s="821" t="s">
        <v>2065</v>
      </c>
      <c r="Q13" s="822"/>
      <c r="R13" s="823"/>
      <c r="S13" s="106">
        <v>410</v>
      </c>
      <c r="T13" s="121"/>
      <c r="U13" s="761" t="s">
        <v>297</v>
      </c>
      <c r="V13" s="762"/>
      <c r="W13" s="762"/>
      <c r="X13" s="762"/>
      <c r="Y13" s="762"/>
      <c r="Z13" s="762"/>
      <c r="AA13" s="763"/>
    </row>
    <row r="14" spans="1:27" ht="12.75" customHeight="1">
      <c r="A14" s="755"/>
      <c r="B14" s="821" t="s">
        <v>2034</v>
      </c>
      <c r="C14" s="822"/>
      <c r="D14" s="823"/>
      <c r="E14" s="106">
        <v>540</v>
      </c>
      <c r="F14" s="121"/>
      <c r="G14" s="818" t="s">
        <v>231</v>
      </c>
      <c r="H14" s="819"/>
      <c r="I14" s="819"/>
      <c r="J14" s="819"/>
      <c r="K14" s="819"/>
      <c r="L14" s="819"/>
      <c r="M14" s="820"/>
      <c r="O14" s="755"/>
      <c r="P14" s="757" t="s">
        <v>2066</v>
      </c>
      <c r="Q14" s="758"/>
      <c r="R14" s="759"/>
      <c r="S14" s="106">
        <v>260</v>
      </c>
      <c r="T14" s="93"/>
      <c r="U14" s="761" t="s">
        <v>298</v>
      </c>
      <c r="V14" s="762"/>
      <c r="W14" s="762"/>
      <c r="X14" s="762"/>
      <c r="Y14" s="762"/>
      <c r="Z14" s="762"/>
      <c r="AA14" s="763"/>
    </row>
    <row r="15" spans="1:27" ht="12.75" customHeight="1">
      <c r="A15" s="755"/>
      <c r="B15" s="814" t="s">
        <v>2035</v>
      </c>
      <c r="C15" s="815"/>
      <c r="D15" s="816"/>
      <c r="E15" s="106">
        <v>450</v>
      </c>
      <c r="F15" s="121"/>
      <c r="G15" s="839" t="s">
        <v>232</v>
      </c>
      <c r="H15" s="840"/>
      <c r="I15" s="840"/>
      <c r="J15" s="840"/>
      <c r="K15" s="840"/>
      <c r="L15" s="840"/>
      <c r="M15" s="841"/>
      <c r="O15" s="756"/>
      <c r="P15" s="760" t="s">
        <v>10</v>
      </c>
      <c r="Q15" s="661"/>
      <c r="R15" s="662"/>
      <c r="S15" s="107">
        <f>SUM(S6:S14)</f>
        <v>2990</v>
      </c>
      <c r="T15" s="98">
        <f>SUM(T6:T14)</f>
        <v>0</v>
      </c>
      <c r="U15" s="485"/>
      <c r="V15" s="486"/>
      <c r="W15" s="486"/>
      <c r="X15" s="486"/>
      <c r="Y15" s="486"/>
      <c r="Z15" s="486"/>
      <c r="AA15" s="505"/>
    </row>
    <row r="16" spans="1:27" ht="12.75" customHeight="1">
      <c r="A16" s="755"/>
      <c r="B16" s="856" t="s">
        <v>2036</v>
      </c>
      <c r="C16" s="857"/>
      <c r="D16" s="857"/>
      <c r="E16" s="106">
        <v>320</v>
      </c>
      <c r="F16" s="121"/>
      <c r="G16" s="768" t="s">
        <v>233</v>
      </c>
      <c r="H16" s="768"/>
      <c r="I16" s="768"/>
      <c r="J16" s="768"/>
      <c r="K16" s="768"/>
      <c r="L16" s="768"/>
      <c r="M16" s="769"/>
      <c r="O16" s="754" t="s">
        <v>309</v>
      </c>
      <c r="P16" s="770" t="s">
        <v>303</v>
      </c>
      <c r="Q16" s="771"/>
      <c r="R16" s="772"/>
      <c r="S16" s="105">
        <v>380</v>
      </c>
      <c r="T16" s="93"/>
      <c r="U16" s="764" t="s">
        <v>304</v>
      </c>
      <c r="V16" s="765"/>
      <c r="W16" s="765"/>
      <c r="X16" s="765"/>
      <c r="Y16" s="765"/>
      <c r="Z16" s="765"/>
      <c r="AA16" s="766"/>
    </row>
    <row r="17" spans="1:27" ht="12.75" customHeight="1">
      <c r="A17" s="756"/>
      <c r="B17" s="760" t="s">
        <v>26</v>
      </c>
      <c r="C17" s="661"/>
      <c r="D17" s="662"/>
      <c r="E17" s="107">
        <f>SUM(E6:E16)</f>
        <v>4970</v>
      </c>
      <c r="F17" s="124">
        <f>SUM(F6:F16)</f>
        <v>0</v>
      </c>
      <c r="G17" s="485"/>
      <c r="H17" s="486"/>
      <c r="I17" s="486"/>
      <c r="J17" s="486"/>
      <c r="K17" s="486"/>
      <c r="L17" s="486"/>
      <c r="M17" s="505"/>
      <c r="O17" s="755"/>
      <c r="P17" s="828" t="s">
        <v>300</v>
      </c>
      <c r="Q17" s="463"/>
      <c r="R17" s="464"/>
      <c r="S17" s="106">
        <v>360</v>
      </c>
      <c r="T17" s="93"/>
      <c r="U17" s="761" t="s">
        <v>1403</v>
      </c>
      <c r="V17" s="762"/>
      <c r="W17" s="762"/>
      <c r="X17" s="762"/>
      <c r="Y17" s="762"/>
      <c r="Z17" s="762"/>
      <c r="AA17" s="763"/>
    </row>
    <row r="18" spans="1:27" ht="12.75" customHeight="1">
      <c r="A18" s="754" t="s">
        <v>244</v>
      </c>
      <c r="B18" s="757" t="s">
        <v>2037</v>
      </c>
      <c r="C18" s="758"/>
      <c r="D18" s="759"/>
      <c r="E18" s="105">
        <v>360</v>
      </c>
      <c r="F18" s="93"/>
      <c r="G18" s="842" t="s">
        <v>234</v>
      </c>
      <c r="H18" s="843"/>
      <c r="I18" s="843"/>
      <c r="J18" s="843"/>
      <c r="K18" s="843"/>
      <c r="L18" s="843"/>
      <c r="M18" s="844"/>
      <c r="O18" s="755"/>
      <c r="P18" s="828" t="s">
        <v>2067</v>
      </c>
      <c r="Q18" s="463"/>
      <c r="R18" s="464"/>
      <c r="S18" s="106">
        <v>290</v>
      </c>
      <c r="T18" s="93"/>
      <c r="U18" s="761" t="s">
        <v>1404</v>
      </c>
      <c r="V18" s="762"/>
      <c r="W18" s="762"/>
      <c r="X18" s="762"/>
      <c r="Y18" s="762"/>
      <c r="Z18" s="762"/>
      <c r="AA18" s="763"/>
    </row>
    <row r="19" spans="1:27" ht="12.75" customHeight="1">
      <c r="A19" s="755"/>
      <c r="B19" s="757" t="s">
        <v>2038</v>
      </c>
      <c r="C19" s="758"/>
      <c r="D19" s="759"/>
      <c r="E19" s="106">
        <v>550</v>
      </c>
      <c r="F19" s="93"/>
      <c r="G19" s="808" t="s">
        <v>235</v>
      </c>
      <c r="H19" s="809"/>
      <c r="I19" s="809"/>
      <c r="J19" s="809"/>
      <c r="K19" s="809"/>
      <c r="L19" s="809"/>
      <c r="M19" s="810"/>
      <c r="O19" s="755"/>
      <c r="P19" s="828" t="s">
        <v>2068</v>
      </c>
      <c r="Q19" s="463"/>
      <c r="R19" s="464"/>
      <c r="S19" s="106">
        <v>430</v>
      </c>
      <c r="T19" s="93"/>
      <c r="U19" s="761" t="s">
        <v>305</v>
      </c>
      <c r="V19" s="762"/>
      <c r="W19" s="762"/>
      <c r="X19" s="762"/>
      <c r="Y19" s="762"/>
      <c r="Z19" s="762"/>
      <c r="AA19" s="763"/>
    </row>
    <row r="20" spans="1:27" ht="12.75" customHeight="1">
      <c r="A20" s="755"/>
      <c r="B20" s="757" t="s">
        <v>2039</v>
      </c>
      <c r="C20" s="758"/>
      <c r="D20" s="759"/>
      <c r="E20" s="106">
        <v>510</v>
      </c>
      <c r="F20" s="93"/>
      <c r="G20" s="808" t="s">
        <v>236</v>
      </c>
      <c r="H20" s="809"/>
      <c r="I20" s="809"/>
      <c r="J20" s="809"/>
      <c r="K20" s="809"/>
      <c r="L20" s="809"/>
      <c r="M20" s="810"/>
      <c r="O20" s="755"/>
      <c r="P20" s="757" t="s">
        <v>301</v>
      </c>
      <c r="Q20" s="758"/>
      <c r="R20" s="759"/>
      <c r="S20" s="106">
        <v>370</v>
      </c>
      <c r="T20" s="93"/>
      <c r="U20" s="761" t="s">
        <v>2024</v>
      </c>
      <c r="V20" s="762"/>
      <c r="W20" s="762"/>
      <c r="X20" s="762"/>
      <c r="Y20" s="762"/>
      <c r="Z20" s="762"/>
      <c r="AA20" s="763"/>
    </row>
    <row r="21" spans="1:27" ht="12.75" customHeight="1">
      <c r="A21" s="755"/>
      <c r="B21" s="757" t="s">
        <v>2040</v>
      </c>
      <c r="C21" s="758"/>
      <c r="D21" s="759"/>
      <c r="E21" s="106">
        <v>300</v>
      </c>
      <c r="F21" s="93"/>
      <c r="G21" s="808" t="s">
        <v>237</v>
      </c>
      <c r="H21" s="809"/>
      <c r="I21" s="809"/>
      <c r="J21" s="809"/>
      <c r="K21" s="809"/>
      <c r="L21" s="809"/>
      <c r="M21" s="810"/>
      <c r="O21" s="755"/>
      <c r="P21" s="757" t="s">
        <v>302</v>
      </c>
      <c r="Q21" s="758"/>
      <c r="R21" s="759"/>
      <c r="S21" s="106">
        <v>350</v>
      </c>
      <c r="T21" s="93"/>
      <c r="U21" s="761" t="s">
        <v>2025</v>
      </c>
      <c r="V21" s="762"/>
      <c r="W21" s="762"/>
      <c r="X21" s="762"/>
      <c r="Y21" s="762"/>
      <c r="Z21" s="762"/>
      <c r="AA21" s="763"/>
    </row>
    <row r="22" spans="1:27" ht="12.75" customHeight="1">
      <c r="A22" s="755"/>
      <c r="B22" s="757" t="s">
        <v>2041</v>
      </c>
      <c r="C22" s="758"/>
      <c r="D22" s="759"/>
      <c r="E22" s="106">
        <v>450</v>
      </c>
      <c r="F22" s="93"/>
      <c r="G22" s="808" t="s">
        <v>238</v>
      </c>
      <c r="H22" s="809"/>
      <c r="I22" s="809"/>
      <c r="J22" s="809"/>
      <c r="K22" s="809"/>
      <c r="L22" s="809"/>
      <c r="M22" s="810"/>
      <c r="O22" s="755"/>
      <c r="P22" s="757" t="s">
        <v>2069</v>
      </c>
      <c r="Q22" s="758"/>
      <c r="R22" s="759"/>
      <c r="S22" s="106">
        <v>480</v>
      </c>
      <c r="T22" s="93"/>
      <c r="U22" s="761" t="s">
        <v>306</v>
      </c>
      <c r="V22" s="762"/>
      <c r="W22" s="762"/>
      <c r="X22" s="762"/>
      <c r="Y22" s="762"/>
      <c r="Z22" s="762"/>
      <c r="AA22" s="763"/>
    </row>
    <row r="23" spans="1:27" ht="12.75" customHeight="1">
      <c r="A23" s="755"/>
      <c r="B23" s="757" t="s">
        <v>2042</v>
      </c>
      <c r="C23" s="758"/>
      <c r="D23" s="759"/>
      <c r="E23" s="106">
        <v>470</v>
      </c>
      <c r="F23" s="93"/>
      <c r="G23" s="808" t="s">
        <v>239</v>
      </c>
      <c r="H23" s="809"/>
      <c r="I23" s="809"/>
      <c r="J23" s="809"/>
      <c r="K23" s="809"/>
      <c r="L23" s="809"/>
      <c r="M23" s="810"/>
      <c r="O23" s="755"/>
      <c r="P23" s="757" t="s">
        <v>2070</v>
      </c>
      <c r="Q23" s="758"/>
      <c r="R23" s="759"/>
      <c r="S23" s="106">
        <v>370</v>
      </c>
      <c r="T23" s="93"/>
      <c r="U23" s="267" t="s">
        <v>307</v>
      </c>
      <c r="V23" s="268"/>
      <c r="W23" s="268"/>
      <c r="X23" s="268"/>
      <c r="Y23" s="268"/>
      <c r="Z23" s="268"/>
      <c r="AA23" s="269"/>
    </row>
    <row r="24" spans="1:27" ht="12.75" customHeight="1">
      <c r="A24" s="755"/>
      <c r="B24" s="757" t="s">
        <v>2043</v>
      </c>
      <c r="C24" s="758"/>
      <c r="D24" s="759"/>
      <c r="E24" s="106">
        <v>330</v>
      </c>
      <c r="F24" s="93"/>
      <c r="G24" s="808" t="s">
        <v>240</v>
      </c>
      <c r="H24" s="809"/>
      <c r="I24" s="809"/>
      <c r="J24" s="809"/>
      <c r="K24" s="809"/>
      <c r="L24" s="809"/>
      <c r="M24" s="810"/>
      <c r="O24" s="755"/>
      <c r="P24" s="799" t="s">
        <v>2071</v>
      </c>
      <c r="Q24" s="800"/>
      <c r="R24" s="801"/>
      <c r="S24" s="106">
        <v>380</v>
      </c>
      <c r="T24" s="93"/>
      <c r="U24" s="267" t="s">
        <v>308</v>
      </c>
      <c r="V24" s="268"/>
      <c r="W24" s="268"/>
      <c r="X24" s="268"/>
      <c r="Y24" s="268"/>
      <c r="Z24" s="268"/>
      <c r="AA24" s="269"/>
    </row>
    <row r="25" spans="1:27" ht="12.75" customHeight="1">
      <c r="A25" s="755"/>
      <c r="B25" s="757" t="s">
        <v>2044</v>
      </c>
      <c r="C25" s="758"/>
      <c r="D25" s="759"/>
      <c r="E25" s="106">
        <v>340</v>
      </c>
      <c r="F25" s="93"/>
      <c r="G25" s="808" t="s">
        <v>241</v>
      </c>
      <c r="H25" s="809"/>
      <c r="I25" s="809"/>
      <c r="J25" s="809"/>
      <c r="K25" s="809"/>
      <c r="L25" s="809"/>
      <c r="M25" s="810"/>
      <c r="O25" s="756"/>
      <c r="P25" s="266" t="s">
        <v>10</v>
      </c>
      <c r="Q25" s="263"/>
      <c r="R25" s="264"/>
      <c r="S25" s="107">
        <f>SUM(S16:S24)</f>
        <v>3410</v>
      </c>
      <c r="T25" s="98">
        <f>SUM(T16:T24)</f>
        <v>0</v>
      </c>
      <c r="U25" s="258"/>
      <c r="V25" s="259"/>
      <c r="W25" s="259"/>
      <c r="X25" s="259"/>
      <c r="Y25" s="259"/>
      <c r="Z25" s="259"/>
      <c r="AA25" s="260"/>
    </row>
    <row r="26" spans="1:27" ht="12.75" customHeight="1">
      <c r="A26" s="755"/>
      <c r="B26" s="757" t="s">
        <v>2045</v>
      </c>
      <c r="C26" s="758"/>
      <c r="D26" s="759"/>
      <c r="E26" s="106">
        <v>310</v>
      </c>
      <c r="F26" s="93"/>
      <c r="G26" s="836" t="s">
        <v>242</v>
      </c>
      <c r="H26" s="837"/>
      <c r="I26" s="837"/>
      <c r="J26" s="837"/>
      <c r="K26" s="837"/>
      <c r="L26" s="837"/>
      <c r="M26" s="838"/>
      <c r="O26" s="754" t="s">
        <v>324</v>
      </c>
      <c r="P26" s="770" t="s">
        <v>310</v>
      </c>
      <c r="Q26" s="771"/>
      <c r="R26" s="772"/>
      <c r="S26" s="105">
        <v>740</v>
      </c>
      <c r="T26" s="93"/>
      <c r="U26" s="270" t="s">
        <v>317</v>
      </c>
      <c r="V26" s="271"/>
      <c r="W26" s="271"/>
      <c r="X26" s="271"/>
      <c r="Y26" s="271"/>
      <c r="Z26" s="271"/>
      <c r="AA26" s="272"/>
    </row>
    <row r="27" spans="1:27" ht="12.75" customHeight="1">
      <c r="A27" s="755"/>
      <c r="B27" s="821" t="s">
        <v>2046</v>
      </c>
      <c r="C27" s="822"/>
      <c r="D27" s="823"/>
      <c r="E27" s="106">
        <v>340</v>
      </c>
      <c r="F27" s="121"/>
      <c r="G27" s="808" t="s">
        <v>243</v>
      </c>
      <c r="H27" s="809"/>
      <c r="I27" s="809"/>
      <c r="J27" s="809"/>
      <c r="K27" s="809"/>
      <c r="L27" s="809"/>
      <c r="M27" s="810"/>
      <c r="O27" s="755"/>
      <c r="P27" s="757" t="s">
        <v>311</v>
      </c>
      <c r="Q27" s="758"/>
      <c r="R27" s="759"/>
      <c r="S27" s="106">
        <v>460</v>
      </c>
      <c r="T27" s="93"/>
      <c r="U27" s="267" t="s">
        <v>318</v>
      </c>
      <c r="V27" s="268"/>
      <c r="W27" s="268"/>
      <c r="X27" s="268"/>
      <c r="Y27" s="268"/>
      <c r="Z27" s="268"/>
      <c r="AA27" s="269"/>
    </row>
    <row r="28" spans="1:27" ht="12.75" customHeight="1">
      <c r="A28" s="755"/>
      <c r="B28" s="828" t="s">
        <v>2047</v>
      </c>
      <c r="C28" s="463"/>
      <c r="D28" s="464"/>
      <c r="E28" s="92">
        <v>360</v>
      </c>
      <c r="F28" s="93"/>
      <c r="G28" s="808" t="s">
        <v>1913</v>
      </c>
      <c r="H28" s="809"/>
      <c r="I28" s="809"/>
      <c r="J28" s="809"/>
      <c r="K28" s="809"/>
      <c r="L28" s="809"/>
      <c r="M28" s="810"/>
      <c r="O28" s="755"/>
      <c r="P28" s="757" t="s">
        <v>312</v>
      </c>
      <c r="Q28" s="758"/>
      <c r="R28" s="759"/>
      <c r="S28" s="106">
        <v>340</v>
      </c>
      <c r="T28" s="93"/>
      <c r="U28" s="267" t="s">
        <v>319</v>
      </c>
      <c r="V28" s="268"/>
      <c r="W28" s="268"/>
      <c r="X28" s="268"/>
      <c r="Y28" s="268"/>
      <c r="Z28" s="268"/>
      <c r="AA28" s="269"/>
    </row>
    <row r="29" spans="1:27" ht="12.75" customHeight="1">
      <c r="A29" s="755"/>
      <c r="B29" s="832" t="s">
        <v>2048</v>
      </c>
      <c r="C29" s="833"/>
      <c r="D29" s="834"/>
      <c r="E29" s="125">
        <v>850</v>
      </c>
      <c r="F29" s="126"/>
      <c r="G29" s="836" t="s">
        <v>1914</v>
      </c>
      <c r="H29" s="837"/>
      <c r="I29" s="837"/>
      <c r="J29" s="837"/>
      <c r="K29" s="837"/>
      <c r="L29" s="837"/>
      <c r="M29" s="838"/>
      <c r="O29" s="755"/>
      <c r="P29" s="757" t="s">
        <v>313</v>
      </c>
      <c r="Q29" s="758"/>
      <c r="R29" s="759"/>
      <c r="S29" s="106">
        <v>430</v>
      </c>
      <c r="T29" s="93"/>
      <c r="U29" s="267" t="s">
        <v>320</v>
      </c>
      <c r="V29" s="268"/>
      <c r="W29" s="268"/>
      <c r="X29" s="268"/>
      <c r="Y29" s="268"/>
      <c r="Z29" s="268"/>
      <c r="AA29" s="269"/>
    </row>
    <row r="30" spans="1:27" ht="12.75" customHeight="1">
      <c r="A30" s="755"/>
      <c r="B30" s="828" t="s">
        <v>2049</v>
      </c>
      <c r="C30" s="463"/>
      <c r="D30" s="464"/>
      <c r="E30" s="127">
        <v>540</v>
      </c>
      <c r="F30" s="128"/>
      <c r="G30" s="858" t="s">
        <v>1915</v>
      </c>
      <c r="H30" s="858"/>
      <c r="I30" s="858"/>
      <c r="J30" s="858"/>
      <c r="K30" s="858"/>
      <c r="L30" s="858"/>
      <c r="M30" s="859"/>
      <c r="O30" s="755"/>
      <c r="P30" s="757" t="s">
        <v>314</v>
      </c>
      <c r="Q30" s="758"/>
      <c r="R30" s="759"/>
      <c r="S30" s="106">
        <v>350</v>
      </c>
      <c r="T30" s="93"/>
      <c r="U30" s="255" t="s">
        <v>321</v>
      </c>
      <c r="V30" s="256"/>
      <c r="W30" s="256"/>
      <c r="X30" s="256"/>
      <c r="Y30" s="256"/>
      <c r="Z30" s="256"/>
      <c r="AA30" s="257"/>
    </row>
    <row r="31" spans="1:27" ht="12.75" customHeight="1">
      <c r="A31" s="755"/>
      <c r="B31" s="868" t="s">
        <v>2050</v>
      </c>
      <c r="C31" s="454"/>
      <c r="D31" s="455"/>
      <c r="E31" s="129">
        <v>250</v>
      </c>
      <c r="F31" s="130"/>
      <c r="G31" s="860" t="s">
        <v>1916</v>
      </c>
      <c r="H31" s="860"/>
      <c r="I31" s="860"/>
      <c r="J31" s="860"/>
      <c r="K31" s="860"/>
      <c r="L31" s="860"/>
      <c r="M31" s="861"/>
      <c r="O31" s="755"/>
      <c r="P31" s="757" t="s">
        <v>315</v>
      </c>
      <c r="Q31" s="758"/>
      <c r="R31" s="759"/>
      <c r="S31" s="106">
        <v>360</v>
      </c>
      <c r="T31" s="93"/>
      <c r="U31" s="255" t="s">
        <v>322</v>
      </c>
      <c r="V31" s="256"/>
      <c r="W31" s="256"/>
      <c r="X31" s="256"/>
      <c r="Y31" s="256"/>
      <c r="Z31" s="256"/>
      <c r="AA31" s="257"/>
    </row>
    <row r="32" spans="1:27" ht="12.75" customHeight="1">
      <c r="A32" s="756"/>
      <c r="B32" s="760" t="s">
        <v>10</v>
      </c>
      <c r="C32" s="542"/>
      <c r="D32" s="835"/>
      <c r="E32" s="131">
        <f>SUM(E18:E31)</f>
        <v>5960</v>
      </c>
      <c r="F32" s="132">
        <f>SUM(F18:F31)</f>
        <v>0</v>
      </c>
      <c r="G32" s="862"/>
      <c r="H32" s="863"/>
      <c r="I32" s="863"/>
      <c r="J32" s="863"/>
      <c r="K32" s="863"/>
      <c r="L32" s="863"/>
      <c r="M32" s="864"/>
      <c r="O32" s="755"/>
      <c r="P32" s="799" t="s">
        <v>316</v>
      </c>
      <c r="Q32" s="800"/>
      <c r="R32" s="801"/>
      <c r="S32" s="133">
        <v>260</v>
      </c>
      <c r="T32" s="93"/>
      <c r="U32" s="261" t="s">
        <v>323</v>
      </c>
      <c r="V32" s="262"/>
      <c r="W32" s="262"/>
      <c r="X32" s="262"/>
      <c r="Y32" s="262"/>
      <c r="Z32" s="262"/>
      <c r="AA32" s="265"/>
    </row>
    <row r="33" spans="1:27" ht="12.75" customHeight="1">
      <c r="A33" s="754" t="s">
        <v>252</v>
      </c>
      <c r="B33" s="757" t="s">
        <v>2051</v>
      </c>
      <c r="C33" s="758"/>
      <c r="D33" s="759"/>
      <c r="E33" s="90">
        <v>440</v>
      </c>
      <c r="F33" s="93"/>
      <c r="G33" s="853" t="s">
        <v>245</v>
      </c>
      <c r="H33" s="854"/>
      <c r="I33" s="854"/>
      <c r="J33" s="854"/>
      <c r="K33" s="854"/>
      <c r="L33" s="854"/>
      <c r="M33" s="855"/>
      <c r="O33" s="756"/>
      <c r="P33" s="266" t="s">
        <v>10</v>
      </c>
      <c r="Q33" s="263"/>
      <c r="R33" s="293"/>
      <c r="S33" s="107">
        <f>SUM(S26:S32)</f>
        <v>2940</v>
      </c>
      <c r="T33" s="98">
        <f>SUM(T26:T32)</f>
        <v>0</v>
      </c>
      <c r="U33" s="288"/>
      <c r="V33" s="288"/>
      <c r="W33" s="288"/>
      <c r="X33" s="288"/>
      <c r="Y33" s="288"/>
      <c r="Z33" s="288"/>
      <c r="AA33" s="289"/>
    </row>
    <row r="34" spans="1:27" ht="12.75" customHeight="1">
      <c r="A34" s="755"/>
      <c r="B34" s="757" t="s">
        <v>2052</v>
      </c>
      <c r="C34" s="758"/>
      <c r="D34" s="759"/>
      <c r="E34" s="92">
        <v>290</v>
      </c>
      <c r="F34" s="93"/>
      <c r="G34" s="808" t="s">
        <v>246</v>
      </c>
      <c r="H34" s="809"/>
      <c r="I34" s="809"/>
      <c r="J34" s="809"/>
      <c r="K34" s="809"/>
      <c r="L34" s="809"/>
      <c r="M34" s="810"/>
      <c r="O34" s="869" t="s">
        <v>325</v>
      </c>
      <c r="P34" s="273" t="s">
        <v>2072</v>
      </c>
      <c r="Q34" s="274"/>
      <c r="R34" s="275"/>
      <c r="S34" s="105">
        <v>350</v>
      </c>
      <c r="T34" s="91"/>
      <c r="U34" s="270" t="s">
        <v>1968</v>
      </c>
      <c r="V34" s="271"/>
      <c r="W34" s="271"/>
      <c r="X34" s="271"/>
      <c r="Y34" s="271"/>
      <c r="Z34" s="271"/>
      <c r="AA34" s="272"/>
    </row>
    <row r="35" spans="1:27" ht="12.75" customHeight="1">
      <c r="A35" s="755"/>
      <c r="B35" s="757" t="s">
        <v>2053</v>
      </c>
      <c r="C35" s="758"/>
      <c r="D35" s="759"/>
      <c r="E35" s="92">
        <v>360</v>
      </c>
      <c r="F35" s="93"/>
      <c r="G35" s="808" t="s">
        <v>247</v>
      </c>
      <c r="H35" s="809"/>
      <c r="I35" s="809"/>
      <c r="J35" s="809"/>
      <c r="K35" s="809"/>
      <c r="L35" s="809"/>
      <c r="M35" s="810"/>
      <c r="O35" s="870"/>
      <c r="P35" s="276" t="s">
        <v>2073</v>
      </c>
      <c r="Q35" s="277"/>
      <c r="R35" s="278"/>
      <c r="S35" s="122">
        <v>240</v>
      </c>
      <c r="T35" s="123"/>
      <c r="U35" s="279" t="s">
        <v>228</v>
      </c>
      <c r="V35" s="280"/>
      <c r="W35" s="280"/>
      <c r="X35" s="280"/>
      <c r="Y35" s="280"/>
      <c r="Z35" s="280"/>
      <c r="AA35" s="281"/>
    </row>
    <row r="36" spans="1:27" ht="12.75" customHeight="1">
      <c r="A36" s="755"/>
      <c r="B36" s="757" t="s">
        <v>2054</v>
      </c>
      <c r="C36" s="758"/>
      <c r="D36" s="759"/>
      <c r="E36" s="92">
        <v>410</v>
      </c>
      <c r="F36" s="93"/>
      <c r="G36" s="808" t="s">
        <v>248</v>
      </c>
      <c r="H36" s="809"/>
      <c r="I36" s="809"/>
      <c r="J36" s="809"/>
      <c r="K36" s="809"/>
      <c r="L36" s="809"/>
      <c r="M36" s="810"/>
      <c r="O36" s="870"/>
      <c r="P36" s="137" t="s">
        <v>2074</v>
      </c>
      <c r="Q36" s="138"/>
      <c r="R36" s="139"/>
      <c r="S36" s="106">
        <v>240</v>
      </c>
      <c r="T36" s="121"/>
      <c r="U36" s="267" t="s">
        <v>229</v>
      </c>
      <c r="V36" s="268"/>
      <c r="W36" s="268"/>
      <c r="X36" s="268"/>
      <c r="Y36" s="268"/>
      <c r="Z36" s="268"/>
      <c r="AA36" s="269"/>
    </row>
    <row r="37" spans="1:27" ht="12.75" customHeight="1">
      <c r="A37" s="755"/>
      <c r="B37" s="757" t="s">
        <v>2055</v>
      </c>
      <c r="C37" s="758"/>
      <c r="D37" s="759"/>
      <c r="E37" s="92">
        <v>260</v>
      </c>
      <c r="F37" s="93"/>
      <c r="G37" s="808" t="s">
        <v>249</v>
      </c>
      <c r="H37" s="809"/>
      <c r="I37" s="809"/>
      <c r="J37" s="809"/>
      <c r="K37" s="809"/>
      <c r="L37" s="809"/>
      <c r="M37" s="810"/>
      <c r="O37" s="870"/>
      <c r="P37" s="137" t="s">
        <v>2075</v>
      </c>
      <c r="Q37" s="138"/>
      <c r="R37" s="139"/>
      <c r="S37" s="106">
        <v>240</v>
      </c>
      <c r="T37" s="121"/>
      <c r="U37" s="267" t="s">
        <v>230</v>
      </c>
      <c r="V37" s="268"/>
      <c r="W37" s="268"/>
      <c r="X37" s="268"/>
      <c r="Y37" s="268"/>
      <c r="Z37" s="268"/>
      <c r="AA37" s="269"/>
    </row>
    <row r="38" spans="1:27" ht="12.75" customHeight="1">
      <c r="A38" s="755"/>
      <c r="B38" s="757" t="s">
        <v>2056</v>
      </c>
      <c r="C38" s="758"/>
      <c r="D38" s="759"/>
      <c r="E38" s="92">
        <v>320</v>
      </c>
      <c r="F38" s="93"/>
      <c r="G38" s="808" t="s">
        <v>250</v>
      </c>
      <c r="H38" s="809"/>
      <c r="I38" s="809"/>
      <c r="J38" s="809"/>
      <c r="K38" s="809"/>
      <c r="L38" s="809"/>
      <c r="M38" s="810"/>
      <c r="O38" s="870"/>
      <c r="P38" s="137" t="s">
        <v>2076</v>
      </c>
      <c r="Q38" s="138"/>
      <c r="R38" s="139"/>
      <c r="S38" s="106">
        <v>530</v>
      </c>
      <c r="T38" s="121"/>
      <c r="U38" s="267" t="s">
        <v>1637</v>
      </c>
      <c r="V38" s="268"/>
      <c r="W38" s="268"/>
      <c r="X38" s="268"/>
      <c r="Y38" s="268"/>
      <c r="Z38" s="268"/>
      <c r="AA38" s="269"/>
    </row>
    <row r="39" spans="1:27" ht="12.75" customHeight="1">
      <c r="A39" s="755"/>
      <c r="B39" s="757" t="s">
        <v>2057</v>
      </c>
      <c r="C39" s="758"/>
      <c r="D39" s="759"/>
      <c r="E39" s="92">
        <v>410</v>
      </c>
      <c r="F39" s="93"/>
      <c r="G39" s="850" t="s">
        <v>251</v>
      </c>
      <c r="H39" s="851"/>
      <c r="I39" s="851"/>
      <c r="J39" s="851"/>
      <c r="K39" s="851"/>
      <c r="L39" s="851"/>
      <c r="M39" s="852"/>
      <c r="O39" s="871"/>
      <c r="P39" s="266" t="s">
        <v>10</v>
      </c>
      <c r="Q39" s="263"/>
      <c r="R39" s="264"/>
      <c r="S39" s="107">
        <f>SUM(S34:S38)</f>
        <v>1600</v>
      </c>
      <c r="T39" s="98">
        <f>SUM(T34:T38)</f>
        <v>0</v>
      </c>
      <c r="U39" s="288"/>
      <c r="V39" s="288"/>
      <c r="W39" s="288"/>
      <c r="X39" s="288"/>
      <c r="Y39" s="288"/>
      <c r="Z39" s="288"/>
      <c r="AA39" s="289"/>
    </row>
    <row r="40" spans="1:27" ht="12.75" customHeight="1">
      <c r="A40" s="756"/>
      <c r="B40" s="760" t="s">
        <v>10</v>
      </c>
      <c r="C40" s="661"/>
      <c r="D40" s="846"/>
      <c r="E40" s="96">
        <f>SUM(E33:E39)</f>
        <v>2490</v>
      </c>
      <c r="F40" s="98">
        <f>SUM(F33:F39)</f>
        <v>0</v>
      </c>
      <c r="G40" s="848"/>
      <c r="H40" s="848"/>
      <c r="I40" s="848"/>
      <c r="J40" s="848"/>
      <c r="K40" s="848"/>
      <c r="L40" s="848"/>
      <c r="M40" s="849"/>
      <c r="O40" s="754" t="s">
        <v>333</v>
      </c>
      <c r="P40" s="303" t="s">
        <v>2077</v>
      </c>
      <c r="Q40" s="304"/>
      <c r="R40" s="305"/>
      <c r="S40" s="105">
        <v>410</v>
      </c>
      <c r="T40" s="93"/>
      <c r="U40" s="306" t="s">
        <v>326</v>
      </c>
      <c r="V40" s="307"/>
      <c r="W40" s="307"/>
      <c r="X40" s="307"/>
      <c r="Y40" s="307"/>
      <c r="Z40" s="307"/>
      <c r="AA40" s="308"/>
    </row>
    <row r="41" spans="1:27" ht="12.75" customHeight="1">
      <c r="A41" s="754" t="s">
        <v>267</v>
      </c>
      <c r="B41" s="821" t="s">
        <v>253</v>
      </c>
      <c r="C41" s="822"/>
      <c r="D41" s="823"/>
      <c r="E41" s="105">
        <v>280</v>
      </c>
      <c r="F41" s="121"/>
      <c r="G41" s="853" t="s">
        <v>260</v>
      </c>
      <c r="H41" s="854"/>
      <c r="I41" s="854"/>
      <c r="J41" s="854"/>
      <c r="K41" s="854"/>
      <c r="L41" s="854"/>
      <c r="M41" s="855"/>
      <c r="O41" s="755"/>
      <c r="P41" s="282" t="s">
        <v>2078</v>
      </c>
      <c r="Q41" s="283"/>
      <c r="R41" s="284"/>
      <c r="S41" s="106">
        <v>510</v>
      </c>
      <c r="T41" s="93"/>
      <c r="U41" s="285" t="s">
        <v>327</v>
      </c>
      <c r="V41" s="286"/>
      <c r="W41" s="286"/>
      <c r="X41" s="286"/>
      <c r="Y41" s="286"/>
      <c r="Z41" s="286"/>
      <c r="AA41" s="287"/>
    </row>
    <row r="42" spans="1:27" ht="12.75" customHeight="1">
      <c r="A42" s="755"/>
      <c r="B42" s="757" t="s">
        <v>254</v>
      </c>
      <c r="C42" s="758"/>
      <c r="D42" s="759"/>
      <c r="E42" s="106">
        <v>290</v>
      </c>
      <c r="F42" s="121"/>
      <c r="G42" s="808" t="s">
        <v>261</v>
      </c>
      <c r="H42" s="809"/>
      <c r="I42" s="809"/>
      <c r="J42" s="809"/>
      <c r="K42" s="809"/>
      <c r="L42" s="809"/>
      <c r="M42" s="810"/>
      <c r="O42" s="755"/>
      <c r="P42" s="282" t="s">
        <v>2079</v>
      </c>
      <c r="Q42" s="283"/>
      <c r="R42" s="284"/>
      <c r="S42" s="106">
        <v>270</v>
      </c>
      <c r="T42" s="93"/>
      <c r="U42" s="285" t="s">
        <v>328</v>
      </c>
      <c r="V42" s="286"/>
      <c r="W42" s="286"/>
      <c r="X42" s="286"/>
      <c r="Y42" s="286"/>
      <c r="Z42" s="286"/>
      <c r="AA42" s="287"/>
    </row>
    <row r="43" spans="1:27" ht="12.75" customHeight="1">
      <c r="A43" s="755"/>
      <c r="B43" s="757" t="s">
        <v>255</v>
      </c>
      <c r="C43" s="758"/>
      <c r="D43" s="759"/>
      <c r="E43" s="106">
        <v>270</v>
      </c>
      <c r="F43" s="121"/>
      <c r="G43" s="808" t="s">
        <v>262</v>
      </c>
      <c r="H43" s="809"/>
      <c r="I43" s="809"/>
      <c r="J43" s="809"/>
      <c r="K43" s="809"/>
      <c r="L43" s="809"/>
      <c r="M43" s="810"/>
      <c r="O43" s="755"/>
      <c r="P43" s="282" t="s">
        <v>2080</v>
      </c>
      <c r="Q43" s="283"/>
      <c r="R43" s="284"/>
      <c r="S43" s="106">
        <v>780</v>
      </c>
      <c r="T43" s="93"/>
      <c r="U43" s="285" t="s">
        <v>329</v>
      </c>
      <c r="V43" s="286"/>
      <c r="W43" s="286"/>
      <c r="X43" s="286"/>
      <c r="Y43" s="286"/>
      <c r="Z43" s="286"/>
      <c r="AA43" s="287"/>
    </row>
    <row r="44" spans="1:27" ht="12.75" customHeight="1">
      <c r="A44" s="755"/>
      <c r="B44" s="757" t="s">
        <v>256</v>
      </c>
      <c r="C44" s="758"/>
      <c r="D44" s="759"/>
      <c r="E44" s="106">
        <v>310</v>
      </c>
      <c r="F44" s="121"/>
      <c r="G44" s="808" t="s">
        <v>263</v>
      </c>
      <c r="H44" s="809"/>
      <c r="I44" s="809"/>
      <c r="J44" s="809"/>
      <c r="K44" s="809"/>
      <c r="L44" s="809"/>
      <c r="M44" s="810"/>
      <c r="O44" s="755"/>
      <c r="P44" s="282" t="s">
        <v>2081</v>
      </c>
      <c r="Q44" s="283"/>
      <c r="R44" s="284"/>
      <c r="S44" s="106">
        <v>520</v>
      </c>
      <c r="T44" s="93"/>
      <c r="U44" s="285" t="s">
        <v>2023</v>
      </c>
      <c r="V44" s="286"/>
      <c r="W44" s="286"/>
      <c r="X44" s="286"/>
      <c r="Y44" s="286"/>
      <c r="Z44" s="286"/>
      <c r="AA44" s="287"/>
    </row>
    <row r="45" spans="1:27" ht="12.75" customHeight="1">
      <c r="A45" s="755"/>
      <c r="B45" s="757" t="s">
        <v>257</v>
      </c>
      <c r="C45" s="758"/>
      <c r="D45" s="759"/>
      <c r="E45" s="106">
        <v>280</v>
      </c>
      <c r="F45" s="121"/>
      <c r="G45" s="808" t="s">
        <v>264</v>
      </c>
      <c r="H45" s="809"/>
      <c r="I45" s="809"/>
      <c r="J45" s="809"/>
      <c r="K45" s="809"/>
      <c r="L45" s="809"/>
      <c r="M45" s="810"/>
      <c r="O45" s="755"/>
      <c r="P45" s="282" t="s">
        <v>2082</v>
      </c>
      <c r="Q45" s="283"/>
      <c r="R45" s="284"/>
      <c r="S45" s="106">
        <v>390</v>
      </c>
      <c r="T45" s="93"/>
      <c r="U45" s="285" t="s">
        <v>1397</v>
      </c>
      <c r="V45" s="286"/>
      <c r="W45" s="286"/>
      <c r="X45" s="286"/>
      <c r="Y45" s="286"/>
      <c r="Z45" s="286"/>
      <c r="AA45" s="287"/>
    </row>
    <row r="46" spans="1:27" ht="12.75" customHeight="1">
      <c r="A46" s="755"/>
      <c r="B46" s="757" t="s">
        <v>258</v>
      </c>
      <c r="C46" s="758"/>
      <c r="D46" s="759"/>
      <c r="E46" s="106">
        <v>340</v>
      </c>
      <c r="F46" s="121"/>
      <c r="G46" s="808" t="s">
        <v>265</v>
      </c>
      <c r="H46" s="809"/>
      <c r="I46" s="809"/>
      <c r="J46" s="809"/>
      <c r="K46" s="809"/>
      <c r="L46" s="809"/>
      <c r="M46" s="810"/>
      <c r="O46" s="755"/>
      <c r="P46" s="282" t="s">
        <v>2083</v>
      </c>
      <c r="Q46" s="283"/>
      <c r="R46" s="284"/>
      <c r="S46" s="106">
        <v>410</v>
      </c>
      <c r="T46" s="93"/>
      <c r="U46" s="285" t="s">
        <v>1398</v>
      </c>
      <c r="V46" s="286"/>
      <c r="W46" s="286"/>
      <c r="X46" s="286"/>
      <c r="Y46" s="286"/>
      <c r="Z46" s="286"/>
      <c r="AA46" s="287"/>
    </row>
    <row r="47" spans="1:27" ht="12.75" customHeight="1">
      <c r="A47" s="755"/>
      <c r="B47" s="757" t="s">
        <v>259</v>
      </c>
      <c r="C47" s="758"/>
      <c r="D47" s="759"/>
      <c r="E47" s="106">
        <v>520</v>
      </c>
      <c r="F47" s="121"/>
      <c r="G47" s="850" t="s">
        <v>266</v>
      </c>
      <c r="H47" s="851"/>
      <c r="I47" s="851"/>
      <c r="J47" s="851"/>
      <c r="K47" s="851"/>
      <c r="L47" s="851"/>
      <c r="M47" s="852"/>
      <c r="O47" s="755"/>
      <c r="P47" s="282" t="s">
        <v>2084</v>
      </c>
      <c r="Q47" s="283"/>
      <c r="R47" s="284"/>
      <c r="S47" s="106">
        <v>590</v>
      </c>
      <c r="T47" s="93"/>
      <c r="U47" s="285" t="s">
        <v>330</v>
      </c>
      <c r="V47" s="286"/>
      <c r="W47" s="286"/>
      <c r="X47" s="286"/>
      <c r="Y47" s="286"/>
      <c r="Z47" s="286"/>
      <c r="AA47" s="287"/>
    </row>
    <row r="48" spans="1:27" ht="12.75" customHeight="1">
      <c r="A48" s="756"/>
      <c r="B48" s="760" t="s">
        <v>10</v>
      </c>
      <c r="C48" s="661"/>
      <c r="D48" s="846"/>
      <c r="E48" s="96">
        <f>SUM(E41:E47)</f>
        <v>2290</v>
      </c>
      <c r="F48" s="98">
        <f>SUM(F41:F47)</f>
        <v>0</v>
      </c>
      <c r="G48" s="848"/>
      <c r="H48" s="848"/>
      <c r="I48" s="848"/>
      <c r="J48" s="848"/>
      <c r="K48" s="848"/>
      <c r="L48" s="848"/>
      <c r="M48" s="849"/>
      <c r="O48" s="755"/>
      <c r="P48" s="282" t="s">
        <v>2085</v>
      </c>
      <c r="Q48" s="283"/>
      <c r="R48" s="284"/>
      <c r="S48" s="106">
        <v>390</v>
      </c>
      <c r="T48" s="93"/>
      <c r="U48" s="285" t="s">
        <v>331</v>
      </c>
      <c r="V48" s="286"/>
      <c r="W48" s="286"/>
      <c r="X48" s="286"/>
      <c r="Y48" s="286"/>
      <c r="Z48" s="286"/>
      <c r="AA48" s="287"/>
    </row>
    <row r="49" spans="1:27" ht="12.75" customHeight="1">
      <c r="A49" s="754" t="s">
        <v>286</v>
      </c>
      <c r="B49" s="814" t="s">
        <v>268</v>
      </c>
      <c r="C49" s="815"/>
      <c r="D49" s="816"/>
      <c r="E49" s="92">
        <v>360</v>
      </c>
      <c r="F49" s="93"/>
      <c r="G49" s="811" t="s">
        <v>277</v>
      </c>
      <c r="H49" s="812"/>
      <c r="I49" s="812"/>
      <c r="J49" s="812"/>
      <c r="K49" s="812"/>
      <c r="L49" s="812"/>
      <c r="M49" s="813"/>
      <c r="O49" s="755"/>
      <c r="P49" s="282" t="s">
        <v>2086</v>
      </c>
      <c r="Q49" s="283"/>
      <c r="R49" s="284"/>
      <c r="S49" s="106">
        <v>470</v>
      </c>
      <c r="T49" s="93"/>
      <c r="U49" s="285" t="s">
        <v>332</v>
      </c>
      <c r="V49" s="286"/>
      <c r="W49" s="286"/>
      <c r="X49" s="286"/>
      <c r="Y49" s="286"/>
      <c r="Z49" s="286"/>
      <c r="AA49" s="287"/>
    </row>
    <row r="50" spans="1:27" ht="12.75" customHeight="1">
      <c r="A50" s="755"/>
      <c r="B50" s="821" t="s">
        <v>269</v>
      </c>
      <c r="C50" s="822"/>
      <c r="D50" s="823"/>
      <c r="E50" s="106">
        <v>330</v>
      </c>
      <c r="F50" s="121"/>
      <c r="G50" s="808" t="s">
        <v>278</v>
      </c>
      <c r="H50" s="809"/>
      <c r="I50" s="809"/>
      <c r="J50" s="809"/>
      <c r="K50" s="809"/>
      <c r="L50" s="809"/>
      <c r="M50" s="810"/>
      <c r="O50" s="756"/>
      <c r="P50" s="266" t="s">
        <v>10</v>
      </c>
      <c r="Q50" s="263"/>
      <c r="R50" s="264"/>
      <c r="S50" s="107">
        <f>SUM(S40:S49)</f>
        <v>4740</v>
      </c>
      <c r="T50" s="98">
        <f>SUM(T40:T49)</f>
        <v>0</v>
      </c>
      <c r="U50" s="288"/>
      <c r="V50" s="288"/>
      <c r="W50" s="288"/>
      <c r="X50" s="288"/>
      <c r="Y50" s="288"/>
      <c r="Z50" s="288"/>
      <c r="AA50" s="289"/>
    </row>
    <row r="51" spans="1:27" ht="12.75" customHeight="1">
      <c r="A51" s="755"/>
      <c r="B51" s="821" t="s">
        <v>270</v>
      </c>
      <c r="C51" s="822"/>
      <c r="D51" s="823"/>
      <c r="E51" s="106">
        <v>580</v>
      </c>
      <c r="F51" s="121"/>
      <c r="G51" s="808" t="s">
        <v>279</v>
      </c>
      <c r="H51" s="809"/>
      <c r="I51" s="809"/>
      <c r="J51" s="809"/>
      <c r="K51" s="809"/>
      <c r="L51" s="809"/>
      <c r="M51" s="810"/>
      <c r="O51" s="315" t="s">
        <v>292</v>
      </c>
      <c r="P51" s="118"/>
      <c r="Q51" s="118"/>
      <c r="R51" s="314"/>
      <c r="S51" s="134">
        <f>SUM(S15,S25,S33,S39,S50)</f>
        <v>15680</v>
      </c>
      <c r="T51" s="135">
        <f>SUM(T15,T25,T33,T39,T50)</f>
        <v>0</v>
      </c>
      <c r="U51" s="117"/>
      <c r="V51" s="117"/>
      <c r="W51" s="117"/>
      <c r="X51" s="117"/>
      <c r="Y51" s="117"/>
      <c r="Z51" s="117"/>
      <c r="AA51" s="117"/>
    </row>
    <row r="52" spans="1:27" ht="12.75" customHeight="1">
      <c r="A52" s="755"/>
      <c r="B52" s="757" t="s">
        <v>271</v>
      </c>
      <c r="C52" s="758"/>
      <c r="D52" s="759"/>
      <c r="E52" s="92">
        <v>350</v>
      </c>
      <c r="F52" s="93"/>
      <c r="G52" s="808" t="s">
        <v>280</v>
      </c>
      <c r="H52" s="809"/>
      <c r="I52" s="809"/>
      <c r="J52" s="809"/>
      <c r="K52" s="809"/>
      <c r="L52" s="809"/>
      <c r="M52" s="810"/>
      <c r="O52" s="67"/>
      <c r="P52" s="67"/>
      <c r="Q52" s="67"/>
      <c r="R52" s="67"/>
      <c r="S52" s="67"/>
      <c r="T52" s="117"/>
      <c r="U52" s="117"/>
      <c r="V52" s="117"/>
      <c r="W52" s="117"/>
      <c r="X52" s="117"/>
      <c r="Y52" s="117"/>
      <c r="Z52" s="117"/>
      <c r="AA52" s="117"/>
    </row>
    <row r="53" spans="1:27" ht="12.75" customHeight="1">
      <c r="A53" s="755"/>
      <c r="B53" s="757" t="s">
        <v>272</v>
      </c>
      <c r="C53" s="758"/>
      <c r="D53" s="759"/>
      <c r="E53" s="92">
        <v>410</v>
      </c>
      <c r="F53" s="93"/>
      <c r="G53" s="808" t="s">
        <v>281</v>
      </c>
      <c r="H53" s="809"/>
      <c r="I53" s="809"/>
      <c r="J53" s="809"/>
      <c r="K53" s="809"/>
      <c r="L53" s="809"/>
      <c r="M53" s="810"/>
      <c r="O53" s="89"/>
      <c r="P53" s="179" t="s">
        <v>23</v>
      </c>
      <c r="Q53" s="180"/>
      <c r="R53" s="180"/>
      <c r="S53" s="119" t="s">
        <v>7</v>
      </c>
      <c r="T53" s="136" t="s">
        <v>8</v>
      </c>
      <c r="U53" s="309" t="s">
        <v>24</v>
      </c>
      <c r="V53" s="309"/>
      <c r="W53" s="309"/>
      <c r="X53" s="309"/>
      <c r="Y53" s="309"/>
      <c r="Z53" s="309"/>
      <c r="AA53" s="310"/>
    </row>
    <row r="54" spans="1:27" ht="12.75" customHeight="1">
      <c r="A54" s="755"/>
      <c r="B54" s="757" t="s">
        <v>273</v>
      </c>
      <c r="C54" s="758"/>
      <c r="D54" s="759"/>
      <c r="E54" s="92">
        <v>290</v>
      </c>
      <c r="F54" s="93"/>
      <c r="G54" s="808" t="s">
        <v>282</v>
      </c>
      <c r="H54" s="809"/>
      <c r="I54" s="809"/>
      <c r="J54" s="809"/>
      <c r="K54" s="809"/>
      <c r="L54" s="809"/>
      <c r="M54" s="810"/>
      <c r="O54" s="754" t="s">
        <v>1343</v>
      </c>
      <c r="P54" s="182" t="s">
        <v>2087</v>
      </c>
      <c r="Q54" s="183"/>
      <c r="R54" s="184"/>
      <c r="S54" s="105">
        <v>420</v>
      </c>
      <c r="T54" s="121"/>
      <c r="U54" s="311" t="s">
        <v>1638</v>
      </c>
      <c r="V54" s="312"/>
      <c r="W54" s="312"/>
      <c r="X54" s="312"/>
      <c r="Y54" s="312"/>
      <c r="Z54" s="312"/>
      <c r="AA54" s="313"/>
    </row>
    <row r="55" spans="1:27" ht="12.75" customHeight="1">
      <c r="A55" s="755"/>
      <c r="B55" s="757" t="s">
        <v>274</v>
      </c>
      <c r="C55" s="758"/>
      <c r="D55" s="759"/>
      <c r="E55" s="92">
        <v>240</v>
      </c>
      <c r="F55" s="93"/>
      <c r="G55" s="808" t="s">
        <v>283</v>
      </c>
      <c r="H55" s="809"/>
      <c r="I55" s="809"/>
      <c r="J55" s="809"/>
      <c r="K55" s="809"/>
      <c r="L55" s="809"/>
      <c r="M55" s="810"/>
      <c r="O55" s="755"/>
      <c r="P55" s="137" t="s">
        <v>2088</v>
      </c>
      <c r="Q55" s="138"/>
      <c r="R55" s="139"/>
      <c r="S55" s="106">
        <v>210</v>
      </c>
      <c r="T55" s="121"/>
      <c r="U55" s="290" t="s">
        <v>1639</v>
      </c>
      <c r="V55" s="291"/>
      <c r="W55" s="291"/>
      <c r="X55" s="291"/>
      <c r="Y55" s="291"/>
      <c r="Z55" s="291"/>
      <c r="AA55" s="292"/>
    </row>
    <row r="56" spans="1:27" ht="12.75" customHeight="1">
      <c r="A56" s="755"/>
      <c r="B56" s="757" t="s">
        <v>275</v>
      </c>
      <c r="C56" s="758"/>
      <c r="D56" s="759"/>
      <c r="E56" s="92">
        <v>290</v>
      </c>
      <c r="F56" s="93"/>
      <c r="G56" s="808" t="s">
        <v>284</v>
      </c>
      <c r="H56" s="809"/>
      <c r="I56" s="809"/>
      <c r="J56" s="809"/>
      <c r="K56" s="809"/>
      <c r="L56" s="809"/>
      <c r="M56" s="810"/>
      <c r="O56" s="755"/>
      <c r="P56" s="137" t="s">
        <v>2089</v>
      </c>
      <c r="Q56" s="138"/>
      <c r="R56" s="139"/>
      <c r="S56" s="106">
        <v>420</v>
      </c>
      <c r="T56" s="121"/>
      <c r="U56" s="290" t="s">
        <v>334</v>
      </c>
      <c r="V56" s="291"/>
      <c r="W56" s="291"/>
      <c r="X56" s="291"/>
      <c r="Y56" s="291"/>
      <c r="Z56" s="291"/>
      <c r="AA56" s="292"/>
    </row>
    <row r="57" spans="1:27" ht="12.75" customHeight="1">
      <c r="A57" s="755"/>
      <c r="B57" s="757" t="s">
        <v>276</v>
      </c>
      <c r="C57" s="758"/>
      <c r="D57" s="759"/>
      <c r="E57" s="92">
        <v>550</v>
      </c>
      <c r="F57" s="93"/>
      <c r="G57" s="808" t="s">
        <v>285</v>
      </c>
      <c r="H57" s="809"/>
      <c r="I57" s="809"/>
      <c r="J57" s="809"/>
      <c r="K57" s="809"/>
      <c r="L57" s="809"/>
      <c r="M57" s="810"/>
      <c r="O57" s="755"/>
      <c r="P57" s="137" t="s">
        <v>2090</v>
      </c>
      <c r="Q57" s="138"/>
      <c r="R57" s="139"/>
      <c r="S57" s="106">
        <v>460</v>
      </c>
      <c r="T57" s="121"/>
      <c r="U57" s="290" t="s">
        <v>335</v>
      </c>
      <c r="V57" s="291"/>
      <c r="W57" s="291"/>
      <c r="X57" s="291"/>
      <c r="Y57" s="291"/>
      <c r="Z57" s="291"/>
      <c r="AA57" s="292"/>
    </row>
    <row r="58" spans="1:27" ht="12.75" customHeight="1">
      <c r="A58" s="756"/>
      <c r="B58" s="760" t="s">
        <v>10</v>
      </c>
      <c r="C58" s="661"/>
      <c r="D58" s="846"/>
      <c r="E58" s="96">
        <f>SUM(E49:E57)</f>
        <v>3400</v>
      </c>
      <c r="F58" s="98">
        <f>SUM(F49:F57)</f>
        <v>0</v>
      </c>
      <c r="G58" s="485"/>
      <c r="H58" s="486"/>
      <c r="I58" s="486"/>
      <c r="J58" s="486"/>
      <c r="K58" s="486"/>
      <c r="L58" s="486"/>
      <c r="M58" s="505"/>
      <c r="O58" s="755"/>
      <c r="P58" s="137" t="s">
        <v>2091</v>
      </c>
      <c r="Q58" s="138"/>
      <c r="R58" s="139"/>
      <c r="S58" s="106">
        <v>390</v>
      </c>
      <c r="T58" s="121"/>
      <c r="U58" s="290" t="s">
        <v>1902</v>
      </c>
      <c r="V58" s="291"/>
      <c r="W58" s="291"/>
      <c r="X58" s="291"/>
      <c r="Y58" s="291"/>
      <c r="Z58" s="291"/>
      <c r="AA58" s="292"/>
    </row>
    <row r="59" spans="1:27" ht="12.75" customHeight="1">
      <c r="A59" s="67"/>
      <c r="F59" s="101"/>
      <c r="G59" s="101"/>
      <c r="H59" s="101"/>
      <c r="I59" s="101"/>
      <c r="J59" s="101"/>
      <c r="K59" s="101"/>
      <c r="L59" s="101"/>
      <c r="M59" s="101"/>
      <c r="O59" s="755"/>
      <c r="P59" s="137" t="s">
        <v>2092</v>
      </c>
      <c r="Q59" s="138"/>
      <c r="R59" s="139"/>
      <c r="S59" s="106">
        <v>330</v>
      </c>
      <c r="T59" s="121"/>
      <c r="U59" s="290" t="s">
        <v>1903</v>
      </c>
      <c r="V59" s="291"/>
      <c r="W59" s="291"/>
      <c r="X59" s="291"/>
      <c r="Y59" s="291"/>
      <c r="Z59" s="291"/>
      <c r="AA59" s="292"/>
    </row>
    <row r="60" spans="1:27" ht="12.75" customHeight="1">
      <c r="A60" s="847" t="s">
        <v>70</v>
      </c>
      <c r="B60" s="690"/>
      <c r="C60" s="690"/>
      <c r="D60" s="780"/>
      <c r="E60" s="134">
        <f>SUM(E58,E48,E40,E32,E17)</f>
        <v>19110</v>
      </c>
      <c r="F60" s="135">
        <f>SUM(F58,F48,F40,F32,F17)</f>
        <v>0</v>
      </c>
      <c r="G60" s="101"/>
      <c r="H60" s="101"/>
      <c r="I60" s="101"/>
      <c r="J60" s="101"/>
      <c r="K60" s="101"/>
      <c r="L60" s="101"/>
      <c r="M60" s="101"/>
      <c r="O60" s="755"/>
      <c r="P60" s="137" t="s">
        <v>2093</v>
      </c>
      <c r="Q60" s="138"/>
      <c r="R60" s="139"/>
      <c r="S60" s="106">
        <v>630</v>
      </c>
      <c r="T60" s="121"/>
      <c r="U60" s="290" t="s">
        <v>336</v>
      </c>
      <c r="V60" s="291"/>
      <c r="W60" s="291"/>
      <c r="X60" s="291"/>
      <c r="Y60" s="291"/>
      <c r="Z60" s="291"/>
      <c r="AA60" s="292"/>
    </row>
    <row r="61" spans="1:27" ht="12.75" customHeight="1">
      <c r="A61" s="117"/>
      <c r="B61" s="117"/>
      <c r="C61" s="117"/>
      <c r="D61" s="117"/>
      <c r="E61" s="117"/>
      <c r="F61" s="117"/>
      <c r="G61" s="101"/>
      <c r="H61" s="101"/>
      <c r="I61" s="101"/>
      <c r="J61" s="101"/>
      <c r="K61" s="101"/>
      <c r="L61" s="101"/>
      <c r="M61" s="101"/>
      <c r="O61" s="755"/>
      <c r="P61" s="137" t="s">
        <v>2094</v>
      </c>
      <c r="Q61" s="138"/>
      <c r="R61" s="139"/>
      <c r="S61" s="106">
        <v>360</v>
      </c>
      <c r="T61" s="121"/>
      <c r="U61" s="294" t="s">
        <v>337</v>
      </c>
      <c r="V61" s="295"/>
      <c r="W61" s="295"/>
      <c r="X61" s="295"/>
      <c r="Y61" s="295"/>
      <c r="Z61" s="295"/>
      <c r="AA61" s="296"/>
    </row>
    <row r="62" spans="1:27" ht="12.75" customHeight="1">
      <c r="A62" s="117"/>
      <c r="B62" s="117"/>
      <c r="C62" s="117"/>
      <c r="D62" s="117"/>
      <c r="E62" s="117"/>
      <c r="F62" s="117"/>
      <c r="G62" s="141"/>
      <c r="H62" s="141"/>
      <c r="I62" s="141"/>
      <c r="J62" s="141"/>
      <c r="K62" s="141"/>
      <c r="L62" s="141"/>
      <c r="M62" s="141"/>
      <c r="O62" s="756"/>
      <c r="P62" s="297" t="s">
        <v>10</v>
      </c>
      <c r="Q62" s="298"/>
      <c r="R62" s="299"/>
      <c r="S62" s="107">
        <f>SUM(S54:S61)</f>
        <v>3220</v>
      </c>
      <c r="T62" s="140">
        <f>SUM(T54:T61)</f>
        <v>0</v>
      </c>
      <c r="U62" s="300"/>
      <c r="V62" s="301"/>
      <c r="W62" s="301"/>
      <c r="X62" s="301"/>
      <c r="Y62" s="301"/>
      <c r="Z62" s="301"/>
      <c r="AA62" s="302"/>
    </row>
    <row r="63" spans="1:27" ht="12.75" customHeight="1">
      <c r="A63" s="254"/>
      <c r="B63" s="254"/>
      <c r="C63" s="254"/>
      <c r="D63" s="254"/>
      <c r="E63" s="254"/>
      <c r="F63" s="254"/>
      <c r="G63" s="254"/>
      <c r="H63" s="141"/>
      <c r="I63" s="141"/>
      <c r="J63" s="141"/>
      <c r="K63" s="141"/>
      <c r="L63" s="141"/>
      <c r="M63" s="141"/>
      <c r="O63" s="754" t="s">
        <v>1979</v>
      </c>
      <c r="P63" s="137" t="s">
        <v>2095</v>
      </c>
      <c r="Q63" s="138"/>
      <c r="R63" s="139"/>
      <c r="S63" s="106">
        <v>300</v>
      </c>
      <c r="T63" s="121"/>
      <c r="U63" s="290" t="s">
        <v>338</v>
      </c>
      <c r="V63" s="291"/>
      <c r="W63" s="291"/>
      <c r="X63" s="291"/>
      <c r="Y63" s="291"/>
      <c r="Z63" s="291"/>
      <c r="AA63" s="292"/>
    </row>
    <row r="64" spans="1:27" ht="12.75" customHeight="1">
      <c r="A64" s="254"/>
      <c r="B64" s="254"/>
      <c r="C64" s="254"/>
      <c r="D64" s="254"/>
      <c r="E64" s="254"/>
      <c r="F64" s="254"/>
      <c r="G64" s="254"/>
      <c r="H64" s="141"/>
      <c r="I64" s="141"/>
      <c r="J64" s="141"/>
      <c r="K64" s="141"/>
      <c r="L64" s="141"/>
      <c r="M64" s="141"/>
      <c r="O64" s="755"/>
      <c r="P64" s="137" t="s">
        <v>2096</v>
      </c>
      <c r="Q64" s="138"/>
      <c r="R64" s="139"/>
      <c r="S64" s="106">
        <v>590</v>
      </c>
      <c r="T64" s="121"/>
      <c r="U64" s="290" t="s">
        <v>339</v>
      </c>
      <c r="V64" s="291"/>
      <c r="W64" s="291"/>
      <c r="X64" s="291"/>
      <c r="Y64" s="291"/>
      <c r="Z64" s="291"/>
      <c r="AA64" s="292"/>
    </row>
    <row r="65" spans="1:27" ht="12.75" customHeight="1">
      <c r="A65" s="252"/>
      <c r="B65" s="252"/>
      <c r="C65" s="252"/>
      <c r="D65" s="252"/>
      <c r="E65" s="252"/>
      <c r="F65" s="252"/>
      <c r="G65" s="101"/>
      <c r="H65" s="101"/>
      <c r="I65" s="101"/>
      <c r="J65" s="101"/>
      <c r="K65" s="101"/>
      <c r="L65" s="101"/>
      <c r="M65" s="101"/>
      <c r="O65" s="755"/>
      <c r="P65" s="137" t="s">
        <v>2097</v>
      </c>
      <c r="Q65" s="138"/>
      <c r="R65" s="139"/>
      <c r="S65" s="106">
        <v>590</v>
      </c>
      <c r="T65" s="121"/>
      <c r="U65" s="290" t="s">
        <v>340</v>
      </c>
      <c r="V65" s="291"/>
      <c r="W65" s="291"/>
      <c r="X65" s="291"/>
      <c r="Y65" s="291"/>
      <c r="Z65" s="291"/>
      <c r="AA65" s="292"/>
    </row>
    <row r="66" spans="1:27" ht="12.75" customHeight="1">
      <c r="A66" s="253"/>
      <c r="B66" s="253"/>
      <c r="C66" s="253"/>
      <c r="D66" s="253"/>
      <c r="E66" s="253"/>
      <c r="F66" s="253"/>
      <c r="G66" s="101"/>
      <c r="H66" s="101"/>
      <c r="I66" s="101"/>
      <c r="J66" s="101"/>
      <c r="K66" s="101"/>
      <c r="L66" s="101"/>
      <c r="M66" s="101"/>
      <c r="O66" s="755"/>
      <c r="P66" s="137" t="s">
        <v>2098</v>
      </c>
      <c r="Q66" s="138"/>
      <c r="R66" s="139"/>
      <c r="S66" s="106">
        <v>610</v>
      </c>
      <c r="T66" s="121"/>
      <c r="U66" s="290" t="s">
        <v>341</v>
      </c>
      <c r="V66" s="291"/>
      <c r="W66" s="291"/>
      <c r="X66" s="291"/>
      <c r="Y66" s="291"/>
      <c r="Z66" s="291"/>
      <c r="AA66" s="292"/>
    </row>
    <row r="67" spans="1:27" ht="12.75" customHeight="1">
      <c r="A67" s="847" t="s">
        <v>71</v>
      </c>
      <c r="B67" s="690"/>
      <c r="C67" s="690"/>
      <c r="D67" s="780"/>
      <c r="E67" s="142">
        <f>SUM(+S51+S73+E60+宗像市!S24)</f>
        <v>75770</v>
      </c>
      <c r="F67" s="143">
        <f>SUM(宗像市!T24,F60,T73,T51)</f>
        <v>0</v>
      </c>
      <c r="G67" s="101"/>
      <c r="H67" s="101"/>
      <c r="I67" s="101"/>
      <c r="J67" s="101"/>
      <c r="K67" s="101"/>
      <c r="L67" s="101"/>
      <c r="M67" s="101"/>
      <c r="O67" s="755"/>
      <c r="P67" s="137" t="s">
        <v>2099</v>
      </c>
      <c r="Q67" s="138"/>
      <c r="R67" s="139"/>
      <c r="S67" s="106">
        <v>390</v>
      </c>
      <c r="T67" s="121"/>
      <c r="U67" s="290" t="s">
        <v>1642</v>
      </c>
      <c r="V67" s="291"/>
      <c r="W67" s="291"/>
      <c r="X67" s="291"/>
      <c r="Y67" s="291"/>
      <c r="Z67" s="291"/>
      <c r="AA67" s="292"/>
    </row>
    <row r="68" spans="1:27" ht="12.75" customHeight="1"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O68" s="755"/>
      <c r="P68" s="137" t="s">
        <v>2100</v>
      </c>
      <c r="Q68" s="138"/>
      <c r="R68" s="139"/>
      <c r="S68" s="106">
        <v>320</v>
      </c>
      <c r="T68" s="121"/>
      <c r="U68" s="267" t="s">
        <v>1974</v>
      </c>
      <c r="V68" s="268"/>
      <c r="W68" s="268"/>
      <c r="X68" s="268"/>
      <c r="Y68" s="268"/>
      <c r="Z68" s="268"/>
      <c r="AA68" s="269"/>
    </row>
    <row r="69" spans="1:27" ht="12.75" customHeight="1"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144"/>
      <c r="O69" s="755"/>
      <c r="P69" s="137" t="s">
        <v>2101</v>
      </c>
      <c r="Q69" s="138"/>
      <c r="R69" s="139"/>
      <c r="S69" s="106">
        <v>550</v>
      </c>
      <c r="T69" s="121"/>
      <c r="U69" s="290" t="s">
        <v>1406</v>
      </c>
      <c r="V69" s="291"/>
      <c r="W69" s="291"/>
      <c r="X69" s="291"/>
      <c r="Y69" s="291"/>
      <c r="Z69" s="291"/>
      <c r="AA69" s="292"/>
    </row>
    <row r="70" spans="1:27" ht="12.75" customHeight="1">
      <c r="B70" s="67"/>
      <c r="C70" s="67"/>
      <c r="D70" s="67"/>
      <c r="E70" s="67"/>
      <c r="F70" s="67" t="s">
        <v>28</v>
      </c>
      <c r="G70" s="67"/>
      <c r="H70" s="67"/>
      <c r="I70" s="67"/>
      <c r="J70" s="67"/>
      <c r="L70" s="67"/>
      <c r="N70" s="144"/>
      <c r="O70" s="755"/>
      <c r="P70" s="137" t="s">
        <v>2102</v>
      </c>
      <c r="Q70" s="138"/>
      <c r="R70" s="139"/>
      <c r="S70" s="106">
        <v>590</v>
      </c>
      <c r="T70" s="121"/>
      <c r="U70" s="290" t="s">
        <v>1641</v>
      </c>
      <c r="V70" s="291"/>
      <c r="W70" s="291"/>
      <c r="X70" s="291"/>
      <c r="Y70" s="291"/>
      <c r="Z70" s="291"/>
      <c r="AA70" s="292"/>
    </row>
    <row r="71" spans="1:27" ht="12.75" customHeight="1">
      <c r="N71" s="67"/>
      <c r="O71" s="755"/>
      <c r="P71" s="137" t="s">
        <v>2103</v>
      </c>
      <c r="Q71" s="138"/>
      <c r="R71" s="139"/>
      <c r="S71" s="106">
        <v>590</v>
      </c>
      <c r="T71" s="121"/>
      <c r="U71" s="294" t="s">
        <v>1405</v>
      </c>
      <c r="V71" s="295"/>
      <c r="W71" s="295"/>
      <c r="X71" s="295"/>
      <c r="Y71" s="295"/>
      <c r="Z71" s="295"/>
      <c r="AA71" s="296"/>
    </row>
    <row r="72" spans="1:27" ht="12.75" customHeight="1">
      <c r="A72" s="66"/>
      <c r="B72" s="66"/>
      <c r="C72" s="66"/>
      <c r="D72" s="66"/>
      <c r="E72" s="66"/>
      <c r="F72" s="66"/>
      <c r="G72" s="66"/>
      <c r="H72" s="66"/>
      <c r="I72" s="66"/>
      <c r="J72" s="66"/>
      <c r="K72" s="66"/>
      <c r="L72" s="66"/>
      <c r="M72" s="66"/>
      <c r="N72" s="67"/>
      <c r="O72" s="756"/>
      <c r="P72" s="266" t="s">
        <v>10</v>
      </c>
      <c r="Q72" s="263"/>
      <c r="R72" s="264"/>
      <c r="S72" s="96">
        <f>SUM(S63:S71)</f>
        <v>4530</v>
      </c>
      <c r="T72" s="98">
        <f>SUM(T63:T71)</f>
        <v>0</v>
      </c>
      <c r="U72" s="258"/>
      <c r="V72" s="259"/>
      <c r="W72" s="259"/>
      <c r="X72" s="259"/>
      <c r="Y72" s="259"/>
      <c r="Z72" s="259"/>
      <c r="AA72" s="260"/>
    </row>
    <row r="73" spans="1:27" ht="12.75" customHeight="1">
      <c r="N73" s="66"/>
      <c r="O73" s="315" t="s">
        <v>293</v>
      </c>
      <c r="P73" s="118"/>
      <c r="Q73" s="118"/>
      <c r="R73" s="314"/>
      <c r="S73" s="134">
        <f>SUM(S72,S62)</f>
        <v>7750</v>
      </c>
      <c r="T73" s="145">
        <f>SUM(T72,T62)</f>
        <v>0</v>
      </c>
      <c r="U73" s="101"/>
      <c r="V73" s="101"/>
      <c r="W73" s="101"/>
      <c r="X73" s="101"/>
      <c r="Y73" s="101"/>
      <c r="Z73" s="101"/>
      <c r="AA73" s="101"/>
    </row>
    <row r="74" spans="1:27" ht="12.75" customHeight="1"/>
    <row r="75" spans="1:27" ht="12.75" customHeight="1"/>
    <row r="76" spans="1:27" ht="12.75" customHeight="1"/>
    <row r="77" spans="1:27" ht="12.75" customHeight="1"/>
    <row r="78" spans="1:27" ht="12.75" customHeight="1"/>
    <row r="79" spans="1:27" ht="12.75" customHeight="1"/>
    <row r="80" spans="1:27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</sheetData>
  <mergeCells count="183">
    <mergeCell ref="U22:AA22"/>
    <mergeCell ref="U19:AA19"/>
    <mergeCell ref="U20:AA20"/>
    <mergeCell ref="B37:D37"/>
    <mergeCell ref="B33:D33"/>
    <mergeCell ref="B45:D45"/>
    <mergeCell ref="G47:M47"/>
    <mergeCell ref="G48:M48"/>
    <mergeCell ref="G41:M41"/>
    <mergeCell ref="P20:R20"/>
    <mergeCell ref="G27:M27"/>
    <mergeCell ref="B21:D21"/>
    <mergeCell ref="B22:D22"/>
    <mergeCell ref="P19:R19"/>
    <mergeCell ref="G23:M23"/>
    <mergeCell ref="G21:M21"/>
    <mergeCell ref="U21:AA21"/>
    <mergeCell ref="B31:D31"/>
    <mergeCell ref="G22:M22"/>
    <mergeCell ref="G20:M20"/>
    <mergeCell ref="O34:O39"/>
    <mergeCell ref="O40:O50"/>
    <mergeCell ref="P32:R32"/>
    <mergeCell ref="U9:AA9"/>
    <mergeCell ref="U8:AA8"/>
    <mergeCell ref="P11:R11"/>
    <mergeCell ref="P8:R8"/>
    <mergeCell ref="P9:R9"/>
    <mergeCell ref="P18:R18"/>
    <mergeCell ref="U18:AA18"/>
    <mergeCell ref="U13:AA13"/>
    <mergeCell ref="U14:AA14"/>
    <mergeCell ref="P12:R12"/>
    <mergeCell ref="U15:AA15"/>
    <mergeCell ref="U16:AA16"/>
    <mergeCell ref="U17:AA17"/>
    <mergeCell ref="P14:R14"/>
    <mergeCell ref="P15:R15"/>
    <mergeCell ref="P13:R13"/>
    <mergeCell ref="P17:R17"/>
    <mergeCell ref="B8:D8"/>
    <mergeCell ref="B30:D30"/>
    <mergeCell ref="B28:D28"/>
    <mergeCell ref="G7:M7"/>
    <mergeCell ref="G6:M6"/>
    <mergeCell ref="B18:D18"/>
    <mergeCell ref="G17:M17"/>
    <mergeCell ref="P21:R21"/>
    <mergeCell ref="G29:M29"/>
    <mergeCell ref="G11:M11"/>
    <mergeCell ref="G10:M10"/>
    <mergeCell ref="B10:D10"/>
    <mergeCell ref="B11:D11"/>
    <mergeCell ref="B13:D13"/>
    <mergeCell ref="P23:R23"/>
    <mergeCell ref="P24:R24"/>
    <mergeCell ref="O16:O25"/>
    <mergeCell ref="O26:O33"/>
    <mergeCell ref="P26:R26"/>
    <mergeCell ref="P27:R27"/>
    <mergeCell ref="P28:R28"/>
    <mergeCell ref="P29:R29"/>
    <mergeCell ref="P30:R30"/>
    <mergeCell ref="P31:R31"/>
    <mergeCell ref="G55:M55"/>
    <mergeCell ref="G54:M54"/>
    <mergeCell ref="G30:M30"/>
    <mergeCell ref="B34:D34"/>
    <mergeCell ref="B36:D36"/>
    <mergeCell ref="G37:M37"/>
    <mergeCell ref="G36:M36"/>
    <mergeCell ref="G34:M34"/>
    <mergeCell ref="G35:M35"/>
    <mergeCell ref="G31:M31"/>
    <mergeCell ref="B39:D39"/>
    <mergeCell ref="B48:D48"/>
    <mergeCell ref="G38:M38"/>
    <mergeCell ref="G32:M32"/>
    <mergeCell ref="G33:M33"/>
    <mergeCell ref="B35:D35"/>
    <mergeCell ref="A18:A32"/>
    <mergeCell ref="B16:D16"/>
    <mergeCell ref="B19:D19"/>
    <mergeCell ref="G19:M19"/>
    <mergeCell ref="G24:M24"/>
    <mergeCell ref="G28:M28"/>
    <mergeCell ref="B27:D27"/>
    <mergeCell ref="H1:W1"/>
    <mergeCell ref="A6:A17"/>
    <mergeCell ref="B58:D58"/>
    <mergeCell ref="A67:D67"/>
    <mergeCell ref="G44:M44"/>
    <mergeCell ref="G40:M40"/>
    <mergeCell ref="B46:D46"/>
    <mergeCell ref="G39:M39"/>
    <mergeCell ref="G52:M52"/>
    <mergeCell ref="G46:M46"/>
    <mergeCell ref="G45:M45"/>
    <mergeCell ref="A33:A40"/>
    <mergeCell ref="A41:A48"/>
    <mergeCell ref="A60:D60"/>
    <mergeCell ref="B44:D44"/>
    <mergeCell ref="B42:D42"/>
    <mergeCell ref="B40:D40"/>
    <mergeCell ref="B38:D38"/>
    <mergeCell ref="B47:D47"/>
    <mergeCell ref="B43:D43"/>
    <mergeCell ref="B41:D41"/>
    <mergeCell ref="B51:D51"/>
    <mergeCell ref="B50:D50"/>
    <mergeCell ref="B52:D52"/>
    <mergeCell ref="B6:D6"/>
    <mergeCell ref="P10:R10"/>
    <mergeCell ref="A1:C1"/>
    <mergeCell ref="D1:E1"/>
    <mergeCell ref="F1:G1"/>
    <mergeCell ref="B29:D29"/>
    <mergeCell ref="B26:D26"/>
    <mergeCell ref="B32:D32"/>
    <mergeCell ref="B24:D24"/>
    <mergeCell ref="B25:D25"/>
    <mergeCell ref="B23:D23"/>
    <mergeCell ref="G26:M26"/>
    <mergeCell ref="G14:M14"/>
    <mergeCell ref="G15:M15"/>
    <mergeCell ref="A2:C2"/>
    <mergeCell ref="A3:C3"/>
    <mergeCell ref="B5:D5"/>
    <mergeCell ref="G16:M16"/>
    <mergeCell ref="G25:M25"/>
    <mergeCell ref="B20:D20"/>
    <mergeCell ref="G8:M8"/>
    <mergeCell ref="B17:D17"/>
    <mergeCell ref="G12:M12"/>
    <mergeCell ref="G18:M18"/>
    <mergeCell ref="P16:R16"/>
    <mergeCell ref="P22:R22"/>
    <mergeCell ref="J2:M2"/>
    <mergeCell ref="G5:M5"/>
    <mergeCell ref="U10:AA10"/>
    <mergeCell ref="G13:M13"/>
    <mergeCell ref="B7:D7"/>
    <mergeCell ref="B15:D15"/>
    <mergeCell ref="B9:D9"/>
    <mergeCell ref="G9:M9"/>
    <mergeCell ref="B14:D14"/>
    <mergeCell ref="P2:Q2"/>
    <mergeCell ref="X4:Z4"/>
    <mergeCell ref="U3:Z3"/>
    <mergeCell ref="D3:S3"/>
    <mergeCell ref="F2:G2"/>
    <mergeCell ref="P5:R5"/>
    <mergeCell ref="U2:AA2"/>
    <mergeCell ref="U5:AA5"/>
    <mergeCell ref="D2:E2"/>
    <mergeCell ref="B12:D12"/>
    <mergeCell ref="U12:AA12"/>
    <mergeCell ref="U11:AA11"/>
    <mergeCell ref="P6:R6"/>
    <mergeCell ref="O54:O62"/>
    <mergeCell ref="O63:O72"/>
    <mergeCell ref="X1:AA1"/>
    <mergeCell ref="T4:V4"/>
    <mergeCell ref="A49:A58"/>
    <mergeCell ref="P7:R7"/>
    <mergeCell ref="U7:AA7"/>
    <mergeCell ref="O6:O15"/>
    <mergeCell ref="G42:M42"/>
    <mergeCell ref="G43:M43"/>
    <mergeCell ref="G49:M49"/>
    <mergeCell ref="B55:D55"/>
    <mergeCell ref="B49:D49"/>
    <mergeCell ref="G50:M50"/>
    <mergeCell ref="G56:M56"/>
    <mergeCell ref="B57:D57"/>
    <mergeCell ref="G57:M57"/>
    <mergeCell ref="G51:M51"/>
    <mergeCell ref="B54:D54"/>
    <mergeCell ref="G58:M58"/>
    <mergeCell ref="G53:M53"/>
    <mergeCell ref="B56:D56"/>
    <mergeCell ref="B53:D53"/>
    <mergeCell ref="U6:AA6"/>
  </mergeCells>
  <phoneticPr fontId="20"/>
  <printOptions horizontalCentered="1"/>
  <pageMargins left="0.19685039370078741" right="0.19685039370078741" top="0.39370078740157483" bottom="0.15748031496062992" header="0.19685039370078741" footer="0.15748031496062992"/>
  <pageSetup paperSize="9" scale="94" fitToWidth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tabColor rgb="FF00B0F0"/>
    <pageSetUpPr fitToPage="1"/>
  </sheetPr>
  <dimension ref="A1:AA93"/>
  <sheetViews>
    <sheetView showZeros="0" topLeftCell="A22" zoomScaleNormal="100" zoomScaleSheetLayoutView="65" workbookViewId="0">
      <selection activeCell="S43" sqref="S43:S53"/>
    </sheetView>
  </sheetViews>
  <sheetFormatPr defaultRowHeight="12"/>
  <cols>
    <col min="1" max="4" width="3.125" style="47" customWidth="1"/>
    <col min="5" max="6" width="6.875" style="47" customWidth="1"/>
    <col min="7" max="7" width="2.625" style="47" customWidth="1"/>
    <col min="8" max="8" width="3.75" style="47" customWidth="1"/>
    <col min="9" max="12" width="2.625" style="47" customWidth="1"/>
    <col min="13" max="14" width="3.75" style="47" customWidth="1"/>
    <col min="15" max="18" width="3.125" style="47" customWidth="1"/>
    <col min="19" max="20" width="6.875" style="47" customWidth="1"/>
    <col min="21" max="27" width="2.625" style="47" customWidth="1"/>
    <col min="28" max="62" width="3.125" style="47" customWidth="1"/>
    <col min="63" max="16384" width="9" style="47"/>
  </cols>
  <sheetData>
    <row r="1" spans="1:27" s="40" customFormat="1" ht="18.75" customHeight="1">
      <c r="A1" s="698" t="s">
        <v>458</v>
      </c>
      <c r="B1" s="699"/>
      <c r="C1" s="699"/>
      <c r="D1" s="845" t="s">
        <v>11</v>
      </c>
      <c r="E1" s="719"/>
      <c r="F1" s="719"/>
      <c r="G1" s="719"/>
      <c r="H1" s="719"/>
      <c r="I1" s="719"/>
      <c r="J1" s="719"/>
      <c r="K1" s="719"/>
      <c r="L1" s="719"/>
      <c r="M1" s="719"/>
      <c r="N1" s="719"/>
      <c r="O1" s="719"/>
      <c r="P1" s="719"/>
      <c r="Q1" s="719"/>
      <c r="R1" s="719"/>
      <c r="S1" s="719"/>
      <c r="T1" s="719"/>
      <c r="U1" s="719"/>
      <c r="V1" s="719"/>
      <c r="W1" s="719"/>
      <c r="X1" s="720" t="str">
        <f>集計表!AB1</f>
        <v>2025/8</v>
      </c>
      <c r="Y1" s="720"/>
      <c r="Z1" s="720"/>
      <c r="AA1" s="721"/>
    </row>
    <row r="2" spans="1:27" ht="18.75" customHeight="1">
      <c r="A2" s="700" t="s">
        <v>56</v>
      </c>
      <c r="B2" s="701"/>
      <c r="C2" s="702"/>
      <c r="D2" s="709">
        <f>SUM(福津市・古賀市・新宮町!D2)</f>
        <v>2025</v>
      </c>
      <c r="E2" s="709"/>
      <c r="F2" s="788">
        <f>集計表!F2</f>
        <v>45868</v>
      </c>
      <c r="G2" s="788"/>
      <c r="H2" s="42" t="s">
        <v>1402</v>
      </c>
      <c r="I2" s="42" t="s">
        <v>37</v>
      </c>
      <c r="J2" s="789">
        <f>集計表!L2</f>
        <v>45870</v>
      </c>
      <c r="K2" s="817"/>
      <c r="L2" s="817"/>
      <c r="M2" s="817"/>
      <c r="N2" s="43" t="s">
        <v>57</v>
      </c>
      <c r="O2" s="44" t="s">
        <v>38</v>
      </c>
      <c r="P2" s="797">
        <f>集計表!R2</f>
        <v>45871</v>
      </c>
      <c r="Q2" s="797"/>
      <c r="R2" s="45" t="s">
        <v>39</v>
      </c>
      <c r="S2" s="118" t="s">
        <v>40</v>
      </c>
      <c r="T2" s="84" t="s">
        <v>20</v>
      </c>
      <c r="U2" s="714">
        <f>申込書!C9</f>
        <v>0</v>
      </c>
      <c r="V2" s="714"/>
      <c r="W2" s="714"/>
      <c r="X2" s="714"/>
      <c r="Y2" s="714"/>
      <c r="Z2" s="714"/>
      <c r="AA2" s="715"/>
    </row>
    <row r="3" spans="1:27" ht="18.75" customHeight="1">
      <c r="A3" s="703" t="s">
        <v>54</v>
      </c>
      <c r="B3" s="704"/>
      <c r="C3" s="705"/>
      <c r="D3" s="793">
        <f>集計表!D3</f>
        <v>0</v>
      </c>
      <c r="E3" s="794"/>
      <c r="F3" s="794"/>
      <c r="G3" s="794"/>
      <c r="H3" s="794"/>
      <c r="I3" s="794"/>
      <c r="J3" s="794"/>
      <c r="K3" s="794"/>
      <c r="L3" s="794"/>
      <c r="M3" s="794"/>
      <c r="N3" s="794"/>
      <c r="O3" s="794"/>
      <c r="P3" s="794"/>
      <c r="Q3" s="794"/>
      <c r="R3" s="794"/>
      <c r="S3" s="795"/>
      <c r="T3" s="84" t="s">
        <v>59</v>
      </c>
      <c r="U3" s="786">
        <f>集計表!N97</f>
        <v>0</v>
      </c>
      <c r="V3" s="786"/>
      <c r="W3" s="786"/>
      <c r="X3" s="786"/>
      <c r="Y3" s="786"/>
      <c r="Z3" s="786"/>
      <c r="AA3" s="48" t="s">
        <v>60</v>
      </c>
    </row>
    <row r="4" spans="1:27" ht="15" customHeight="1">
      <c r="A4" s="47" t="s">
        <v>1636</v>
      </c>
      <c r="T4" s="690" t="s">
        <v>6</v>
      </c>
      <c r="U4" s="690"/>
      <c r="V4" s="690"/>
      <c r="W4" s="85" t="s">
        <v>41</v>
      </c>
      <c r="X4" s="824">
        <f>T59</f>
        <v>0</v>
      </c>
      <c r="Y4" s="642"/>
      <c r="Z4" s="642"/>
      <c r="AA4" s="47" t="s">
        <v>42</v>
      </c>
    </row>
    <row r="5" spans="1:27" ht="12.75" customHeight="1">
      <c r="A5" s="86"/>
      <c r="B5" s="784" t="s">
        <v>43</v>
      </c>
      <c r="C5" s="782"/>
      <c r="D5" s="782"/>
      <c r="E5" s="119" t="s">
        <v>7</v>
      </c>
      <c r="F5" s="88" t="s">
        <v>8</v>
      </c>
      <c r="G5" s="782" t="s">
        <v>24</v>
      </c>
      <c r="H5" s="782"/>
      <c r="I5" s="782"/>
      <c r="J5" s="782"/>
      <c r="K5" s="782"/>
      <c r="L5" s="782"/>
      <c r="M5" s="783"/>
      <c r="O5" s="89"/>
      <c r="P5" s="784" t="s">
        <v>25</v>
      </c>
      <c r="Q5" s="782"/>
      <c r="R5" s="782"/>
      <c r="S5" s="119" t="s">
        <v>7</v>
      </c>
      <c r="T5" s="88" t="s">
        <v>8</v>
      </c>
      <c r="U5" s="782" t="s">
        <v>24</v>
      </c>
      <c r="V5" s="782"/>
      <c r="W5" s="782"/>
      <c r="X5" s="782"/>
      <c r="Y5" s="782"/>
      <c r="Z5" s="782"/>
      <c r="AA5" s="783"/>
    </row>
    <row r="6" spans="1:27" ht="12.75" customHeight="1">
      <c r="A6" s="754" t="s">
        <v>361</v>
      </c>
      <c r="B6" s="770" t="s">
        <v>345</v>
      </c>
      <c r="C6" s="771"/>
      <c r="D6" s="772"/>
      <c r="E6" s="90">
        <v>520</v>
      </c>
      <c r="F6" s="93"/>
      <c r="G6" s="764" t="s">
        <v>353</v>
      </c>
      <c r="H6" s="765"/>
      <c r="I6" s="765"/>
      <c r="J6" s="765"/>
      <c r="K6" s="765"/>
      <c r="L6" s="765"/>
      <c r="M6" s="766"/>
      <c r="O6" s="754" t="s">
        <v>416</v>
      </c>
      <c r="P6" s="770" t="s">
        <v>2147</v>
      </c>
      <c r="Q6" s="771"/>
      <c r="R6" s="772"/>
      <c r="S6" s="90">
        <v>500</v>
      </c>
      <c r="T6" s="93"/>
      <c r="U6" s="764" t="s">
        <v>410</v>
      </c>
      <c r="V6" s="765"/>
      <c r="W6" s="765"/>
      <c r="X6" s="765"/>
      <c r="Y6" s="765"/>
      <c r="Z6" s="765"/>
      <c r="AA6" s="766"/>
    </row>
    <row r="7" spans="1:27" ht="12.75" customHeight="1">
      <c r="A7" s="755"/>
      <c r="B7" s="757" t="s">
        <v>346</v>
      </c>
      <c r="C7" s="758"/>
      <c r="D7" s="759"/>
      <c r="E7" s="92">
        <v>510</v>
      </c>
      <c r="F7" s="93"/>
      <c r="G7" s="761" t="s">
        <v>354</v>
      </c>
      <c r="H7" s="762"/>
      <c r="I7" s="762"/>
      <c r="J7" s="762"/>
      <c r="K7" s="762"/>
      <c r="L7" s="762"/>
      <c r="M7" s="763"/>
      <c r="O7" s="755"/>
      <c r="P7" s="757" t="s">
        <v>408</v>
      </c>
      <c r="Q7" s="758"/>
      <c r="R7" s="759"/>
      <c r="S7" s="92">
        <v>630</v>
      </c>
      <c r="T7" s="93"/>
      <c r="U7" s="761" t="s">
        <v>411</v>
      </c>
      <c r="V7" s="762"/>
      <c r="W7" s="762"/>
      <c r="X7" s="762"/>
      <c r="Y7" s="762"/>
      <c r="Z7" s="762"/>
      <c r="AA7" s="763"/>
    </row>
    <row r="8" spans="1:27" ht="12.75" customHeight="1">
      <c r="A8" s="755"/>
      <c r="B8" s="757" t="s">
        <v>347</v>
      </c>
      <c r="C8" s="758"/>
      <c r="D8" s="759"/>
      <c r="E8" s="92">
        <v>420</v>
      </c>
      <c r="F8" s="93"/>
      <c r="G8" s="761" t="s">
        <v>355</v>
      </c>
      <c r="H8" s="762"/>
      <c r="I8" s="762"/>
      <c r="J8" s="762"/>
      <c r="K8" s="762"/>
      <c r="L8" s="762"/>
      <c r="M8" s="763"/>
      <c r="O8" s="755"/>
      <c r="P8" s="757" t="s">
        <v>409</v>
      </c>
      <c r="Q8" s="758"/>
      <c r="R8" s="759"/>
      <c r="S8" s="92">
        <v>550</v>
      </c>
      <c r="T8" s="93"/>
      <c r="U8" s="761" t="s">
        <v>412</v>
      </c>
      <c r="V8" s="762"/>
      <c r="W8" s="762"/>
      <c r="X8" s="762"/>
      <c r="Y8" s="762"/>
      <c r="Z8" s="762"/>
      <c r="AA8" s="763"/>
    </row>
    <row r="9" spans="1:27" ht="12.75" customHeight="1">
      <c r="A9" s="755"/>
      <c r="B9" s="757" t="s">
        <v>348</v>
      </c>
      <c r="C9" s="758"/>
      <c r="D9" s="759"/>
      <c r="E9" s="92">
        <v>220</v>
      </c>
      <c r="F9" s="93"/>
      <c r="G9" s="761" t="s">
        <v>356</v>
      </c>
      <c r="H9" s="762"/>
      <c r="I9" s="762"/>
      <c r="J9" s="762"/>
      <c r="K9" s="762"/>
      <c r="L9" s="762"/>
      <c r="M9" s="763"/>
      <c r="O9" s="755"/>
      <c r="P9" s="757" t="s">
        <v>2148</v>
      </c>
      <c r="Q9" s="758"/>
      <c r="R9" s="759"/>
      <c r="S9" s="92">
        <v>590</v>
      </c>
      <c r="T9" s="93"/>
      <c r="U9" s="761" t="s">
        <v>413</v>
      </c>
      <c r="V9" s="762"/>
      <c r="W9" s="762"/>
      <c r="X9" s="762"/>
      <c r="Y9" s="762"/>
      <c r="Z9" s="762"/>
      <c r="AA9" s="763"/>
    </row>
    <row r="10" spans="1:27" ht="12.75" customHeight="1">
      <c r="A10" s="755"/>
      <c r="B10" s="757" t="s">
        <v>349</v>
      </c>
      <c r="C10" s="758"/>
      <c r="D10" s="759"/>
      <c r="E10" s="92">
        <v>390</v>
      </c>
      <c r="F10" s="93"/>
      <c r="G10" s="761" t="s">
        <v>357</v>
      </c>
      <c r="H10" s="762"/>
      <c r="I10" s="762"/>
      <c r="J10" s="762"/>
      <c r="K10" s="762"/>
      <c r="L10" s="762"/>
      <c r="M10" s="763"/>
      <c r="O10" s="755"/>
      <c r="P10" s="282" t="s">
        <v>2149</v>
      </c>
      <c r="Q10" s="283"/>
      <c r="R10" s="284"/>
      <c r="S10" s="92">
        <v>450</v>
      </c>
      <c r="T10" s="93"/>
      <c r="U10" s="267" t="s">
        <v>414</v>
      </c>
      <c r="V10" s="268"/>
      <c r="W10" s="268"/>
      <c r="X10" s="268"/>
      <c r="Y10" s="268"/>
      <c r="Z10" s="268"/>
      <c r="AA10" s="269"/>
    </row>
    <row r="11" spans="1:27" ht="12.75" customHeight="1">
      <c r="A11" s="755"/>
      <c r="B11" s="757" t="s">
        <v>350</v>
      </c>
      <c r="C11" s="758"/>
      <c r="D11" s="759"/>
      <c r="E11" s="92">
        <v>300</v>
      </c>
      <c r="F11" s="93"/>
      <c r="G11" s="761" t="s">
        <v>358</v>
      </c>
      <c r="H11" s="762"/>
      <c r="I11" s="762"/>
      <c r="J11" s="762"/>
      <c r="K11" s="762"/>
      <c r="L11" s="762"/>
      <c r="M11" s="763"/>
      <c r="O11" s="755"/>
      <c r="P11" s="163" t="s">
        <v>2150</v>
      </c>
      <c r="Q11" s="164"/>
      <c r="R11" s="165"/>
      <c r="S11" s="106">
        <v>530</v>
      </c>
      <c r="T11" s="121"/>
      <c r="U11" s="267" t="s">
        <v>1395</v>
      </c>
      <c r="V11" s="268"/>
      <c r="W11" s="268"/>
      <c r="X11" s="268"/>
      <c r="Y11" s="268"/>
      <c r="Z11" s="268"/>
      <c r="AA11" s="269"/>
    </row>
    <row r="12" spans="1:27" ht="12.75" customHeight="1">
      <c r="A12" s="755"/>
      <c r="B12" s="757" t="s">
        <v>351</v>
      </c>
      <c r="C12" s="758"/>
      <c r="D12" s="759"/>
      <c r="E12" s="92">
        <v>280</v>
      </c>
      <c r="F12" s="93"/>
      <c r="G12" s="761" t="s">
        <v>359</v>
      </c>
      <c r="H12" s="762"/>
      <c r="I12" s="762"/>
      <c r="J12" s="762"/>
      <c r="K12" s="762"/>
      <c r="L12" s="762"/>
      <c r="M12" s="763"/>
      <c r="O12" s="755"/>
      <c r="P12" s="163" t="s">
        <v>2151</v>
      </c>
      <c r="Q12" s="164"/>
      <c r="R12" s="165"/>
      <c r="S12" s="106">
        <v>900</v>
      </c>
      <c r="T12" s="121"/>
      <c r="U12" s="267" t="s">
        <v>415</v>
      </c>
      <c r="V12" s="268"/>
      <c r="W12" s="268"/>
      <c r="X12" s="268"/>
      <c r="Y12" s="268"/>
      <c r="Z12" s="268"/>
      <c r="AA12" s="269"/>
    </row>
    <row r="13" spans="1:27" ht="12.75" customHeight="1">
      <c r="A13" s="755"/>
      <c r="B13" s="757" t="s">
        <v>352</v>
      </c>
      <c r="C13" s="758"/>
      <c r="D13" s="759"/>
      <c r="E13" s="146">
        <v>540</v>
      </c>
      <c r="F13" s="93"/>
      <c r="G13" s="767" t="s">
        <v>360</v>
      </c>
      <c r="H13" s="768"/>
      <c r="I13" s="768"/>
      <c r="J13" s="768"/>
      <c r="K13" s="768"/>
      <c r="L13" s="768"/>
      <c r="M13" s="769"/>
      <c r="O13" s="755"/>
      <c r="P13" s="163"/>
      <c r="Q13" s="164"/>
      <c r="R13" s="165"/>
      <c r="S13" s="106"/>
      <c r="T13" s="121"/>
      <c r="U13" s="267"/>
      <c r="V13" s="268"/>
      <c r="W13" s="268"/>
      <c r="X13" s="268"/>
      <c r="Y13" s="268"/>
      <c r="Z13" s="268"/>
      <c r="AA13" s="269"/>
    </row>
    <row r="14" spans="1:27" ht="12.75" customHeight="1">
      <c r="A14" s="756"/>
      <c r="B14" s="760" t="s">
        <v>44</v>
      </c>
      <c r="C14" s="661"/>
      <c r="D14" s="662"/>
      <c r="E14" s="96">
        <f>SUM(E6:E13)</f>
        <v>3180</v>
      </c>
      <c r="F14" s="98">
        <f>SUM(F6:F13)</f>
        <v>0</v>
      </c>
      <c r="G14" s="485"/>
      <c r="H14" s="486"/>
      <c r="I14" s="486"/>
      <c r="J14" s="486"/>
      <c r="K14" s="486"/>
      <c r="L14" s="486"/>
      <c r="M14" s="505"/>
      <c r="O14" s="756"/>
      <c r="P14" s="760" t="s">
        <v>10</v>
      </c>
      <c r="Q14" s="661"/>
      <c r="R14" s="662"/>
      <c r="S14" s="96">
        <f>SUM(S6:S13)</f>
        <v>4150</v>
      </c>
      <c r="T14" s="98">
        <f>SUM(T6:T13)</f>
        <v>0</v>
      </c>
      <c r="U14" s="485"/>
      <c r="V14" s="486"/>
      <c r="W14" s="486"/>
      <c r="X14" s="486"/>
      <c r="Y14" s="486"/>
      <c r="Z14" s="486"/>
      <c r="AA14" s="505"/>
    </row>
    <row r="15" spans="1:27" ht="12.75" customHeight="1">
      <c r="A15" s="754" t="s">
        <v>1344</v>
      </c>
      <c r="B15" s="757" t="s">
        <v>2104</v>
      </c>
      <c r="C15" s="758"/>
      <c r="D15" s="759"/>
      <c r="E15" s="90">
        <v>330</v>
      </c>
      <c r="F15" s="93"/>
      <c r="G15" s="764" t="s">
        <v>362</v>
      </c>
      <c r="H15" s="765"/>
      <c r="I15" s="765"/>
      <c r="J15" s="765"/>
      <c r="K15" s="765"/>
      <c r="L15" s="765"/>
      <c r="M15" s="766"/>
      <c r="O15" s="754" t="s">
        <v>435</v>
      </c>
      <c r="P15" s="770" t="s">
        <v>2152</v>
      </c>
      <c r="Q15" s="771"/>
      <c r="R15" s="772"/>
      <c r="S15" s="90">
        <v>510</v>
      </c>
      <c r="T15" s="93"/>
      <c r="U15" s="764" t="s">
        <v>422</v>
      </c>
      <c r="V15" s="765"/>
      <c r="W15" s="765"/>
      <c r="X15" s="765"/>
      <c r="Y15" s="765"/>
      <c r="Z15" s="765"/>
      <c r="AA15" s="766"/>
    </row>
    <row r="16" spans="1:27" ht="12.75" customHeight="1">
      <c r="A16" s="755"/>
      <c r="B16" s="757" t="s">
        <v>2105</v>
      </c>
      <c r="C16" s="758"/>
      <c r="D16" s="759"/>
      <c r="E16" s="92">
        <v>530</v>
      </c>
      <c r="F16" s="93"/>
      <c r="G16" s="761" t="s">
        <v>363</v>
      </c>
      <c r="H16" s="762"/>
      <c r="I16" s="762"/>
      <c r="J16" s="762"/>
      <c r="K16" s="762"/>
      <c r="L16" s="762"/>
      <c r="M16" s="763"/>
      <c r="O16" s="755"/>
      <c r="P16" s="757" t="s">
        <v>417</v>
      </c>
      <c r="Q16" s="758"/>
      <c r="R16" s="759"/>
      <c r="S16" s="92">
        <v>420</v>
      </c>
      <c r="T16" s="93"/>
      <c r="U16" s="761" t="s">
        <v>423</v>
      </c>
      <c r="V16" s="762"/>
      <c r="W16" s="762"/>
      <c r="X16" s="762"/>
      <c r="Y16" s="762"/>
      <c r="Z16" s="762"/>
      <c r="AA16" s="763"/>
    </row>
    <row r="17" spans="1:27" ht="12.75" customHeight="1">
      <c r="A17" s="755"/>
      <c r="B17" s="757" t="s">
        <v>2106</v>
      </c>
      <c r="C17" s="758"/>
      <c r="D17" s="759"/>
      <c r="E17" s="92">
        <v>530</v>
      </c>
      <c r="F17" s="93"/>
      <c r="G17" s="761" t="s">
        <v>364</v>
      </c>
      <c r="H17" s="762"/>
      <c r="I17" s="762"/>
      <c r="J17" s="762"/>
      <c r="K17" s="762"/>
      <c r="L17" s="762"/>
      <c r="M17" s="763"/>
      <c r="O17" s="755"/>
      <c r="P17" s="757" t="s">
        <v>2153</v>
      </c>
      <c r="Q17" s="758"/>
      <c r="R17" s="759"/>
      <c r="S17" s="92">
        <v>470</v>
      </c>
      <c r="T17" s="93"/>
      <c r="U17" s="761" t="s">
        <v>424</v>
      </c>
      <c r="V17" s="762"/>
      <c r="W17" s="762"/>
      <c r="X17" s="762"/>
      <c r="Y17" s="762"/>
      <c r="Z17" s="762"/>
      <c r="AA17" s="763"/>
    </row>
    <row r="18" spans="1:27" ht="12.75" customHeight="1">
      <c r="A18" s="755"/>
      <c r="B18" s="757" t="s">
        <v>2107</v>
      </c>
      <c r="C18" s="758"/>
      <c r="D18" s="759"/>
      <c r="E18" s="92">
        <v>370</v>
      </c>
      <c r="F18" s="93"/>
      <c r="G18" s="761" t="s">
        <v>365</v>
      </c>
      <c r="H18" s="762"/>
      <c r="I18" s="762"/>
      <c r="J18" s="762"/>
      <c r="K18" s="762"/>
      <c r="L18" s="762"/>
      <c r="M18" s="763"/>
      <c r="O18" s="755"/>
      <c r="P18" s="757" t="s">
        <v>2154</v>
      </c>
      <c r="Q18" s="758"/>
      <c r="R18" s="759"/>
      <c r="S18" s="92">
        <v>490</v>
      </c>
      <c r="T18" s="93"/>
      <c r="U18" s="761" t="s">
        <v>425</v>
      </c>
      <c r="V18" s="762"/>
      <c r="W18" s="762"/>
      <c r="X18" s="762"/>
      <c r="Y18" s="762"/>
      <c r="Z18" s="762"/>
      <c r="AA18" s="763"/>
    </row>
    <row r="19" spans="1:27" ht="12.75" customHeight="1">
      <c r="A19" s="755"/>
      <c r="B19" s="757" t="s">
        <v>2108</v>
      </c>
      <c r="C19" s="758"/>
      <c r="D19" s="759"/>
      <c r="E19" s="92">
        <v>670</v>
      </c>
      <c r="F19" s="93"/>
      <c r="G19" s="761" t="s">
        <v>366</v>
      </c>
      <c r="H19" s="762"/>
      <c r="I19" s="762"/>
      <c r="J19" s="762"/>
      <c r="K19" s="762"/>
      <c r="L19" s="762"/>
      <c r="M19" s="763"/>
      <c r="O19" s="755"/>
      <c r="P19" s="757" t="s">
        <v>418</v>
      </c>
      <c r="Q19" s="758"/>
      <c r="R19" s="759"/>
      <c r="S19" s="92">
        <v>470</v>
      </c>
      <c r="T19" s="93"/>
      <c r="U19" s="761" t="s">
        <v>426</v>
      </c>
      <c r="V19" s="762"/>
      <c r="W19" s="762"/>
      <c r="X19" s="762"/>
      <c r="Y19" s="762"/>
      <c r="Z19" s="762"/>
      <c r="AA19" s="763"/>
    </row>
    <row r="20" spans="1:27" ht="12.75" customHeight="1">
      <c r="A20" s="755"/>
      <c r="B20" s="757" t="s">
        <v>2109</v>
      </c>
      <c r="C20" s="758"/>
      <c r="D20" s="759"/>
      <c r="E20" s="92">
        <v>540</v>
      </c>
      <c r="F20" s="93"/>
      <c r="G20" s="761" t="s">
        <v>367</v>
      </c>
      <c r="H20" s="762"/>
      <c r="I20" s="762"/>
      <c r="J20" s="762"/>
      <c r="K20" s="762"/>
      <c r="L20" s="762"/>
      <c r="M20" s="763"/>
      <c r="O20" s="755"/>
      <c r="P20" s="757" t="s">
        <v>419</v>
      </c>
      <c r="Q20" s="758"/>
      <c r="R20" s="759"/>
      <c r="S20" s="92">
        <v>570</v>
      </c>
      <c r="T20" s="93"/>
      <c r="U20" s="761" t="s">
        <v>427</v>
      </c>
      <c r="V20" s="762"/>
      <c r="W20" s="762"/>
      <c r="X20" s="762"/>
      <c r="Y20" s="762"/>
      <c r="Z20" s="762"/>
      <c r="AA20" s="763"/>
    </row>
    <row r="21" spans="1:27" ht="12.75" customHeight="1">
      <c r="A21" s="755"/>
      <c r="B21" s="757" t="s">
        <v>2110</v>
      </c>
      <c r="C21" s="758"/>
      <c r="D21" s="759"/>
      <c r="E21" s="92">
        <v>500</v>
      </c>
      <c r="F21" s="93"/>
      <c r="G21" s="761" t="s">
        <v>368</v>
      </c>
      <c r="H21" s="762"/>
      <c r="I21" s="762"/>
      <c r="J21" s="762"/>
      <c r="K21" s="762"/>
      <c r="L21" s="762"/>
      <c r="M21" s="763"/>
      <c r="O21" s="755"/>
      <c r="P21" s="757" t="s">
        <v>2155</v>
      </c>
      <c r="Q21" s="758"/>
      <c r="R21" s="759"/>
      <c r="S21" s="92">
        <v>910</v>
      </c>
      <c r="T21" s="93"/>
      <c r="U21" s="761" t="s">
        <v>428</v>
      </c>
      <c r="V21" s="762"/>
      <c r="W21" s="762"/>
      <c r="X21" s="762"/>
      <c r="Y21" s="762"/>
      <c r="Z21" s="762"/>
      <c r="AA21" s="763"/>
    </row>
    <row r="22" spans="1:27" ht="12.75" customHeight="1">
      <c r="A22" s="755"/>
      <c r="B22" s="757" t="s">
        <v>2111</v>
      </c>
      <c r="C22" s="758"/>
      <c r="D22" s="759"/>
      <c r="E22" s="92">
        <v>350</v>
      </c>
      <c r="F22" s="93"/>
      <c r="G22" s="761" t="s">
        <v>369</v>
      </c>
      <c r="H22" s="762"/>
      <c r="I22" s="762"/>
      <c r="J22" s="762"/>
      <c r="K22" s="762"/>
      <c r="L22" s="762"/>
      <c r="M22" s="763"/>
      <c r="O22" s="755"/>
      <c r="P22" s="757" t="s">
        <v>420</v>
      </c>
      <c r="Q22" s="758"/>
      <c r="R22" s="759"/>
      <c r="S22" s="92">
        <v>500</v>
      </c>
      <c r="T22" s="93"/>
      <c r="U22" s="761" t="s">
        <v>429</v>
      </c>
      <c r="V22" s="762"/>
      <c r="W22" s="762"/>
      <c r="X22" s="762"/>
      <c r="Y22" s="762"/>
      <c r="Z22" s="762"/>
      <c r="AA22" s="763"/>
    </row>
    <row r="23" spans="1:27" ht="12.75" customHeight="1">
      <c r="A23" s="755"/>
      <c r="B23" s="757" t="s">
        <v>2112</v>
      </c>
      <c r="C23" s="758"/>
      <c r="D23" s="759"/>
      <c r="E23" s="92">
        <v>630</v>
      </c>
      <c r="F23" s="93"/>
      <c r="G23" s="761" t="s">
        <v>370</v>
      </c>
      <c r="H23" s="762"/>
      <c r="I23" s="762"/>
      <c r="J23" s="762"/>
      <c r="K23" s="762"/>
      <c r="L23" s="762"/>
      <c r="M23" s="763"/>
      <c r="O23" s="755"/>
      <c r="P23" s="757" t="s">
        <v>421</v>
      </c>
      <c r="Q23" s="758"/>
      <c r="R23" s="759"/>
      <c r="S23" s="92">
        <v>810</v>
      </c>
      <c r="T23" s="93"/>
      <c r="U23" s="761" t="s">
        <v>430</v>
      </c>
      <c r="V23" s="762"/>
      <c r="W23" s="762"/>
      <c r="X23" s="762"/>
      <c r="Y23" s="762"/>
      <c r="Z23" s="762"/>
      <c r="AA23" s="763"/>
    </row>
    <row r="24" spans="1:27" ht="12.75" customHeight="1">
      <c r="A24" s="755"/>
      <c r="B24" s="757" t="s">
        <v>2113</v>
      </c>
      <c r="C24" s="758"/>
      <c r="D24" s="759"/>
      <c r="E24" s="92">
        <v>560</v>
      </c>
      <c r="F24" s="93"/>
      <c r="G24" s="761" t="s">
        <v>371</v>
      </c>
      <c r="H24" s="762"/>
      <c r="I24" s="762"/>
      <c r="J24" s="762"/>
      <c r="K24" s="762"/>
      <c r="L24" s="762"/>
      <c r="M24" s="763"/>
      <c r="O24" s="755"/>
      <c r="P24" s="757" t="s">
        <v>2156</v>
      </c>
      <c r="Q24" s="758"/>
      <c r="R24" s="759"/>
      <c r="S24" s="92">
        <v>400</v>
      </c>
      <c r="T24" s="93"/>
      <c r="U24" s="761" t="s">
        <v>431</v>
      </c>
      <c r="V24" s="762"/>
      <c r="W24" s="762"/>
      <c r="X24" s="762"/>
      <c r="Y24" s="762"/>
      <c r="Z24" s="762"/>
      <c r="AA24" s="763"/>
    </row>
    <row r="25" spans="1:27" ht="12.75" customHeight="1">
      <c r="A25" s="755"/>
      <c r="B25" s="757" t="s">
        <v>2114</v>
      </c>
      <c r="C25" s="758"/>
      <c r="D25" s="759"/>
      <c r="E25" s="92">
        <v>330</v>
      </c>
      <c r="F25" s="93"/>
      <c r="G25" s="761" t="s">
        <v>372</v>
      </c>
      <c r="H25" s="762"/>
      <c r="I25" s="762"/>
      <c r="J25" s="762"/>
      <c r="K25" s="762"/>
      <c r="L25" s="762"/>
      <c r="M25" s="763"/>
      <c r="O25" s="755"/>
      <c r="P25" s="757" t="s">
        <v>2157</v>
      </c>
      <c r="Q25" s="758"/>
      <c r="R25" s="759"/>
      <c r="S25" s="92">
        <v>600</v>
      </c>
      <c r="T25" s="93"/>
      <c r="U25" s="761" t="s">
        <v>432</v>
      </c>
      <c r="V25" s="762"/>
      <c r="W25" s="762"/>
      <c r="X25" s="762"/>
      <c r="Y25" s="762"/>
      <c r="Z25" s="762"/>
      <c r="AA25" s="763"/>
    </row>
    <row r="26" spans="1:27" ht="12.75" customHeight="1">
      <c r="A26" s="755"/>
      <c r="B26" s="757" t="s">
        <v>2115</v>
      </c>
      <c r="C26" s="758"/>
      <c r="D26" s="759"/>
      <c r="E26" s="92">
        <v>480</v>
      </c>
      <c r="F26" s="93"/>
      <c r="G26" s="761" t="s">
        <v>1394</v>
      </c>
      <c r="H26" s="762"/>
      <c r="I26" s="762"/>
      <c r="J26" s="762"/>
      <c r="K26" s="762"/>
      <c r="L26" s="762"/>
      <c r="M26" s="763"/>
      <c r="O26" s="755"/>
      <c r="P26" s="757" t="s">
        <v>2158</v>
      </c>
      <c r="Q26" s="758"/>
      <c r="R26" s="759"/>
      <c r="S26" s="92">
        <v>860</v>
      </c>
      <c r="T26" s="93"/>
      <c r="U26" s="761" t="s">
        <v>433</v>
      </c>
      <c r="V26" s="762"/>
      <c r="W26" s="762"/>
      <c r="X26" s="762"/>
      <c r="Y26" s="762"/>
      <c r="Z26" s="762"/>
      <c r="AA26" s="763"/>
    </row>
    <row r="27" spans="1:27" ht="12.75" customHeight="1">
      <c r="A27" s="755"/>
      <c r="B27" s="757" t="s">
        <v>2116</v>
      </c>
      <c r="C27" s="758"/>
      <c r="D27" s="759"/>
      <c r="E27" s="92">
        <v>370</v>
      </c>
      <c r="F27" s="93"/>
      <c r="G27" s="761" t="s">
        <v>373</v>
      </c>
      <c r="H27" s="762"/>
      <c r="I27" s="762"/>
      <c r="J27" s="762"/>
      <c r="K27" s="762"/>
      <c r="L27" s="762"/>
      <c r="M27" s="763"/>
      <c r="O27" s="755"/>
      <c r="P27" s="799" t="s">
        <v>2159</v>
      </c>
      <c r="Q27" s="800"/>
      <c r="R27" s="801"/>
      <c r="S27" s="94">
        <v>1080</v>
      </c>
      <c r="T27" s="93"/>
      <c r="U27" s="767" t="s">
        <v>434</v>
      </c>
      <c r="V27" s="768"/>
      <c r="W27" s="768"/>
      <c r="X27" s="768"/>
      <c r="Y27" s="768"/>
      <c r="Z27" s="768"/>
      <c r="AA27" s="769"/>
    </row>
    <row r="28" spans="1:27" ht="12.75" customHeight="1">
      <c r="A28" s="755"/>
      <c r="B28" s="799" t="s">
        <v>2117</v>
      </c>
      <c r="C28" s="800"/>
      <c r="D28" s="801"/>
      <c r="E28" s="92">
        <v>590</v>
      </c>
      <c r="F28" s="93"/>
      <c r="G28" s="767" t="s">
        <v>374</v>
      </c>
      <c r="H28" s="768"/>
      <c r="I28" s="768"/>
      <c r="J28" s="768"/>
      <c r="K28" s="768"/>
      <c r="L28" s="768"/>
      <c r="M28" s="769"/>
      <c r="O28" s="756"/>
      <c r="P28" s="760" t="s">
        <v>10</v>
      </c>
      <c r="Q28" s="661"/>
      <c r="R28" s="662"/>
      <c r="S28" s="96">
        <f>SUM(S15:S27)</f>
        <v>8090</v>
      </c>
      <c r="T28" s="98">
        <f>SUM(T15:T27)</f>
        <v>0</v>
      </c>
      <c r="U28" s="485"/>
      <c r="V28" s="486"/>
      <c r="W28" s="486"/>
      <c r="X28" s="486"/>
      <c r="Y28" s="486"/>
      <c r="Z28" s="486"/>
      <c r="AA28" s="505"/>
    </row>
    <row r="29" spans="1:27" ht="12.75" customHeight="1">
      <c r="A29" s="756"/>
      <c r="B29" s="760" t="s">
        <v>10</v>
      </c>
      <c r="C29" s="661"/>
      <c r="D29" s="662"/>
      <c r="E29" s="96">
        <f>SUM(E15:E28)</f>
        <v>6780</v>
      </c>
      <c r="F29" s="98">
        <f>SUM(F15:F28)</f>
        <v>0</v>
      </c>
      <c r="G29" s="485"/>
      <c r="H29" s="486"/>
      <c r="I29" s="486"/>
      <c r="J29" s="486"/>
      <c r="K29" s="486"/>
      <c r="L29" s="486"/>
      <c r="M29" s="505"/>
      <c r="O29" s="754" t="s">
        <v>457</v>
      </c>
      <c r="P29" s="770" t="s">
        <v>2160</v>
      </c>
      <c r="Q29" s="771"/>
      <c r="R29" s="772"/>
      <c r="S29" s="90">
        <v>530</v>
      </c>
      <c r="T29" s="93"/>
      <c r="U29" s="764" t="s">
        <v>444</v>
      </c>
      <c r="V29" s="765"/>
      <c r="W29" s="765"/>
      <c r="X29" s="765"/>
      <c r="Y29" s="765"/>
      <c r="Z29" s="765"/>
      <c r="AA29" s="766"/>
    </row>
    <row r="30" spans="1:27" ht="12.75" customHeight="1">
      <c r="A30" s="754" t="s">
        <v>382</v>
      </c>
      <c r="B30" s="770" t="s">
        <v>2118</v>
      </c>
      <c r="C30" s="771"/>
      <c r="D30" s="772"/>
      <c r="E30" s="90">
        <v>350</v>
      </c>
      <c r="F30" s="93"/>
      <c r="G30" s="764" t="s">
        <v>375</v>
      </c>
      <c r="H30" s="765"/>
      <c r="I30" s="765"/>
      <c r="J30" s="765"/>
      <c r="K30" s="765"/>
      <c r="L30" s="765"/>
      <c r="M30" s="766"/>
      <c r="O30" s="755"/>
      <c r="P30" s="757" t="s">
        <v>2161</v>
      </c>
      <c r="Q30" s="758"/>
      <c r="R30" s="759"/>
      <c r="S30" s="92">
        <v>300</v>
      </c>
      <c r="T30" s="93"/>
      <c r="U30" s="761" t="s">
        <v>445</v>
      </c>
      <c r="V30" s="762"/>
      <c r="W30" s="762"/>
      <c r="X30" s="762"/>
      <c r="Y30" s="762"/>
      <c r="Z30" s="762"/>
      <c r="AA30" s="763"/>
    </row>
    <row r="31" spans="1:27" ht="12.75" customHeight="1">
      <c r="A31" s="755"/>
      <c r="B31" s="757" t="s">
        <v>2119</v>
      </c>
      <c r="C31" s="758"/>
      <c r="D31" s="759"/>
      <c r="E31" s="92">
        <v>250</v>
      </c>
      <c r="F31" s="93"/>
      <c r="G31" s="761" t="s">
        <v>376</v>
      </c>
      <c r="H31" s="762"/>
      <c r="I31" s="762"/>
      <c r="J31" s="762"/>
      <c r="K31" s="762"/>
      <c r="L31" s="762"/>
      <c r="M31" s="763"/>
      <c r="O31" s="755"/>
      <c r="P31" s="757" t="s">
        <v>436</v>
      </c>
      <c r="Q31" s="758"/>
      <c r="R31" s="759"/>
      <c r="S31" s="92">
        <v>790</v>
      </c>
      <c r="T31" s="93"/>
      <c r="U31" s="761" t="s">
        <v>446</v>
      </c>
      <c r="V31" s="762"/>
      <c r="W31" s="762"/>
      <c r="X31" s="762"/>
      <c r="Y31" s="762"/>
      <c r="Z31" s="762"/>
      <c r="AA31" s="763"/>
    </row>
    <row r="32" spans="1:27" ht="12.75" customHeight="1">
      <c r="A32" s="755"/>
      <c r="B32" s="757" t="s">
        <v>2120</v>
      </c>
      <c r="C32" s="758"/>
      <c r="D32" s="759"/>
      <c r="E32" s="92">
        <v>460</v>
      </c>
      <c r="F32" s="93"/>
      <c r="G32" s="761" t="s">
        <v>377</v>
      </c>
      <c r="H32" s="762"/>
      <c r="I32" s="762"/>
      <c r="J32" s="762"/>
      <c r="K32" s="762"/>
      <c r="L32" s="762"/>
      <c r="M32" s="763"/>
      <c r="O32" s="755"/>
      <c r="P32" s="757" t="s">
        <v>437</v>
      </c>
      <c r="Q32" s="758"/>
      <c r="R32" s="759"/>
      <c r="S32" s="92">
        <v>400</v>
      </c>
      <c r="T32" s="93"/>
      <c r="U32" s="761" t="s">
        <v>447</v>
      </c>
      <c r="V32" s="762"/>
      <c r="W32" s="762"/>
      <c r="X32" s="762"/>
      <c r="Y32" s="762"/>
      <c r="Z32" s="762"/>
      <c r="AA32" s="763"/>
    </row>
    <row r="33" spans="1:27" ht="12.75" customHeight="1">
      <c r="A33" s="755"/>
      <c r="B33" s="757" t="s">
        <v>2121</v>
      </c>
      <c r="C33" s="758"/>
      <c r="D33" s="759"/>
      <c r="E33" s="92">
        <v>400</v>
      </c>
      <c r="F33" s="93"/>
      <c r="G33" s="761" t="s">
        <v>378</v>
      </c>
      <c r="H33" s="762"/>
      <c r="I33" s="762"/>
      <c r="J33" s="762"/>
      <c r="K33" s="762"/>
      <c r="L33" s="762"/>
      <c r="M33" s="763"/>
      <c r="O33" s="755"/>
      <c r="P33" s="757" t="s">
        <v>438</v>
      </c>
      <c r="Q33" s="758"/>
      <c r="R33" s="759"/>
      <c r="S33" s="92">
        <v>660</v>
      </c>
      <c r="T33" s="93"/>
      <c r="U33" s="761" t="s">
        <v>448</v>
      </c>
      <c r="V33" s="762"/>
      <c r="W33" s="762"/>
      <c r="X33" s="762"/>
      <c r="Y33" s="762"/>
      <c r="Z33" s="762"/>
      <c r="AA33" s="763"/>
    </row>
    <row r="34" spans="1:27" ht="12.75" customHeight="1">
      <c r="A34" s="755"/>
      <c r="B34" s="757" t="s">
        <v>2122</v>
      </c>
      <c r="C34" s="758"/>
      <c r="D34" s="759"/>
      <c r="E34" s="92">
        <v>540</v>
      </c>
      <c r="F34" s="93"/>
      <c r="G34" s="761" t="s">
        <v>379</v>
      </c>
      <c r="H34" s="762"/>
      <c r="I34" s="762"/>
      <c r="J34" s="762"/>
      <c r="K34" s="762"/>
      <c r="L34" s="762"/>
      <c r="M34" s="763"/>
      <c r="O34" s="755"/>
      <c r="P34" s="757" t="s">
        <v>439</v>
      </c>
      <c r="Q34" s="758"/>
      <c r="R34" s="759"/>
      <c r="S34" s="92">
        <v>400</v>
      </c>
      <c r="T34" s="93"/>
      <c r="U34" s="761" t="s">
        <v>449</v>
      </c>
      <c r="V34" s="762"/>
      <c r="W34" s="762"/>
      <c r="X34" s="762"/>
      <c r="Y34" s="762"/>
      <c r="Z34" s="762"/>
      <c r="AA34" s="763"/>
    </row>
    <row r="35" spans="1:27" ht="12.75" customHeight="1">
      <c r="A35" s="755"/>
      <c r="B35" s="757" t="s">
        <v>2123</v>
      </c>
      <c r="C35" s="758"/>
      <c r="D35" s="759"/>
      <c r="E35" s="92">
        <v>740</v>
      </c>
      <c r="F35" s="93"/>
      <c r="G35" s="761" t="s">
        <v>380</v>
      </c>
      <c r="H35" s="762"/>
      <c r="I35" s="762"/>
      <c r="J35" s="762"/>
      <c r="K35" s="762"/>
      <c r="L35" s="762"/>
      <c r="M35" s="763"/>
      <c r="O35" s="755"/>
      <c r="P35" s="757" t="s">
        <v>440</v>
      </c>
      <c r="Q35" s="758"/>
      <c r="R35" s="759"/>
      <c r="S35" s="92">
        <v>510</v>
      </c>
      <c r="T35" s="93"/>
      <c r="U35" s="761" t="s">
        <v>450</v>
      </c>
      <c r="V35" s="762"/>
      <c r="W35" s="762"/>
      <c r="X35" s="762"/>
      <c r="Y35" s="762"/>
      <c r="Z35" s="762"/>
      <c r="AA35" s="763"/>
    </row>
    <row r="36" spans="1:27" ht="12.75" customHeight="1">
      <c r="A36" s="755"/>
      <c r="B36" s="799" t="s">
        <v>2124</v>
      </c>
      <c r="C36" s="800"/>
      <c r="D36" s="801"/>
      <c r="E36" s="92">
        <v>650</v>
      </c>
      <c r="F36" s="93"/>
      <c r="G36" s="767" t="s">
        <v>381</v>
      </c>
      <c r="H36" s="768"/>
      <c r="I36" s="768"/>
      <c r="J36" s="768"/>
      <c r="K36" s="768"/>
      <c r="L36" s="768"/>
      <c r="M36" s="769"/>
      <c r="O36" s="755"/>
      <c r="P36" s="757" t="s">
        <v>441</v>
      </c>
      <c r="Q36" s="758"/>
      <c r="R36" s="759"/>
      <c r="S36" s="92">
        <v>570</v>
      </c>
      <c r="T36" s="93"/>
      <c r="U36" s="761" t="s">
        <v>451</v>
      </c>
      <c r="V36" s="762"/>
      <c r="W36" s="762"/>
      <c r="X36" s="762"/>
      <c r="Y36" s="762"/>
      <c r="Z36" s="762"/>
      <c r="AA36" s="763"/>
    </row>
    <row r="37" spans="1:27" ht="12.75" customHeight="1">
      <c r="A37" s="756"/>
      <c r="B37" s="760" t="s">
        <v>10</v>
      </c>
      <c r="C37" s="661"/>
      <c r="D37" s="846"/>
      <c r="E37" s="96">
        <f>SUM(E30:E36)</f>
        <v>3390</v>
      </c>
      <c r="F37" s="98">
        <f>SUM(F30:F36)</f>
        <v>0</v>
      </c>
      <c r="G37" s="485"/>
      <c r="H37" s="486"/>
      <c r="I37" s="486"/>
      <c r="J37" s="486"/>
      <c r="K37" s="486"/>
      <c r="L37" s="486"/>
      <c r="M37" s="505"/>
      <c r="O37" s="755"/>
      <c r="P37" s="757" t="s">
        <v>442</v>
      </c>
      <c r="Q37" s="758"/>
      <c r="R37" s="759"/>
      <c r="S37" s="92">
        <v>310</v>
      </c>
      <c r="T37" s="93"/>
      <c r="U37" s="761" t="s">
        <v>452</v>
      </c>
      <c r="V37" s="762"/>
      <c r="W37" s="762"/>
      <c r="X37" s="762"/>
      <c r="Y37" s="762"/>
      <c r="Z37" s="762"/>
      <c r="AA37" s="763"/>
    </row>
    <row r="38" spans="1:27" ht="12.75" customHeight="1">
      <c r="A38" s="872" t="s">
        <v>2012</v>
      </c>
      <c r="B38" s="770" t="s">
        <v>383</v>
      </c>
      <c r="C38" s="771"/>
      <c r="D38" s="772"/>
      <c r="E38" s="90">
        <v>450</v>
      </c>
      <c r="F38" s="93"/>
      <c r="G38" s="764" t="s">
        <v>385</v>
      </c>
      <c r="H38" s="765"/>
      <c r="I38" s="765"/>
      <c r="J38" s="765"/>
      <c r="K38" s="765"/>
      <c r="L38" s="765"/>
      <c r="M38" s="766"/>
      <c r="O38" s="755"/>
      <c r="P38" s="757" t="s">
        <v>443</v>
      </c>
      <c r="Q38" s="758"/>
      <c r="R38" s="759"/>
      <c r="S38" s="92">
        <v>300</v>
      </c>
      <c r="T38" s="93"/>
      <c r="U38" s="761" t="s">
        <v>453</v>
      </c>
      <c r="V38" s="762"/>
      <c r="W38" s="762"/>
      <c r="X38" s="762"/>
      <c r="Y38" s="762"/>
      <c r="Z38" s="762"/>
      <c r="AA38" s="763"/>
    </row>
    <row r="39" spans="1:27" ht="12.75" customHeight="1">
      <c r="A39" s="873"/>
      <c r="B39" s="757" t="s">
        <v>384</v>
      </c>
      <c r="C39" s="758"/>
      <c r="D39" s="759"/>
      <c r="E39" s="92">
        <v>520</v>
      </c>
      <c r="F39" s="93"/>
      <c r="G39" s="761" t="s">
        <v>386</v>
      </c>
      <c r="H39" s="762"/>
      <c r="I39" s="762"/>
      <c r="J39" s="762"/>
      <c r="K39" s="762"/>
      <c r="L39" s="762"/>
      <c r="M39" s="763"/>
      <c r="O39" s="755"/>
      <c r="P39" s="757" t="s">
        <v>2162</v>
      </c>
      <c r="Q39" s="758"/>
      <c r="R39" s="759"/>
      <c r="S39" s="92">
        <v>380</v>
      </c>
      <c r="T39" s="93"/>
      <c r="U39" s="761" t="s">
        <v>454</v>
      </c>
      <c r="V39" s="762"/>
      <c r="W39" s="762"/>
      <c r="X39" s="762"/>
      <c r="Y39" s="762"/>
      <c r="Z39" s="762"/>
      <c r="AA39" s="763"/>
    </row>
    <row r="40" spans="1:27" ht="12.75" customHeight="1">
      <c r="A40" s="874"/>
      <c r="B40" s="760" t="s">
        <v>10</v>
      </c>
      <c r="C40" s="661"/>
      <c r="D40" s="846"/>
      <c r="E40" s="96">
        <f>SUM(E38:E39)</f>
        <v>970</v>
      </c>
      <c r="F40" s="98">
        <f>SUM(F38:F39)</f>
        <v>0</v>
      </c>
      <c r="G40" s="485"/>
      <c r="H40" s="486"/>
      <c r="I40" s="486"/>
      <c r="J40" s="486"/>
      <c r="K40" s="486"/>
      <c r="L40" s="486"/>
      <c r="M40" s="505"/>
      <c r="O40" s="755"/>
      <c r="P40" s="757" t="s">
        <v>2163</v>
      </c>
      <c r="Q40" s="758"/>
      <c r="R40" s="759"/>
      <c r="S40" s="92">
        <v>330</v>
      </c>
      <c r="T40" s="93"/>
      <c r="U40" s="761" t="s">
        <v>455</v>
      </c>
      <c r="V40" s="762"/>
      <c r="W40" s="762"/>
      <c r="X40" s="762"/>
      <c r="Y40" s="762"/>
      <c r="Z40" s="762"/>
      <c r="AA40" s="763"/>
    </row>
    <row r="41" spans="1:27" ht="12.75" customHeight="1">
      <c r="A41" s="754" t="s">
        <v>1596</v>
      </c>
      <c r="B41" s="770" t="s">
        <v>2125</v>
      </c>
      <c r="C41" s="771"/>
      <c r="D41" s="772"/>
      <c r="E41" s="90">
        <v>460</v>
      </c>
      <c r="F41" s="93"/>
      <c r="G41" s="764" t="s">
        <v>387</v>
      </c>
      <c r="H41" s="765"/>
      <c r="I41" s="765"/>
      <c r="J41" s="765"/>
      <c r="K41" s="765"/>
      <c r="L41" s="765"/>
      <c r="M41" s="766"/>
      <c r="O41" s="755"/>
      <c r="P41" s="799" t="s">
        <v>2164</v>
      </c>
      <c r="Q41" s="800"/>
      <c r="R41" s="801"/>
      <c r="S41" s="94">
        <v>400</v>
      </c>
      <c r="T41" s="93"/>
      <c r="U41" s="767" t="s">
        <v>456</v>
      </c>
      <c r="V41" s="768"/>
      <c r="W41" s="768"/>
      <c r="X41" s="768"/>
      <c r="Y41" s="768"/>
      <c r="Z41" s="768"/>
      <c r="AA41" s="769"/>
    </row>
    <row r="42" spans="1:27" ht="12.75" customHeight="1">
      <c r="A42" s="755"/>
      <c r="B42" s="757" t="s">
        <v>2126</v>
      </c>
      <c r="C42" s="758"/>
      <c r="D42" s="759"/>
      <c r="E42" s="92">
        <v>630</v>
      </c>
      <c r="F42" s="93"/>
      <c r="G42" s="761" t="s">
        <v>388</v>
      </c>
      <c r="H42" s="762"/>
      <c r="I42" s="762"/>
      <c r="J42" s="762"/>
      <c r="K42" s="762"/>
      <c r="L42" s="762"/>
      <c r="M42" s="763"/>
      <c r="O42" s="756"/>
      <c r="P42" s="760" t="s">
        <v>10</v>
      </c>
      <c r="Q42" s="661"/>
      <c r="R42" s="662"/>
      <c r="S42" s="96">
        <f>SUM(S29:S41)</f>
        <v>5880</v>
      </c>
      <c r="T42" s="98">
        <f>SUM(T29:T41)</f>
        <v>0</v>
      </c>
      <c r="U42" s="485"/>
      <c r="V42" s="486"/>
      <c r="W42" s="486"/>
      <c r="X42" s="486"/>
      <c r="Y42" s="486"/>
      <c r="Z42" s="486"/>
      <c r="AA42" s="505"/>
    </row>
    <row r="43" spans="1:27" ht="12.75" customHeight="1">
      <c r="A43" s="755"/>
      <c r="B43" s="757" t="s">
        <v>2127</v>
      </c>
      <c r="C43" s="758"/>
      <c r="D43" s="759"/>
      <c r="E43" s="92">
        <v>390</v>
      </c>
      <c r="F43" s="93"/>
      <c r="G43" s="761" t="s">
        <v>389</v>
      </c>
      <c r="H43" s="762"/>
      <c r="I43" s="762"/>
      <c r="J43" s="762"/>
      <c r="K43" s="762"/>
      <c r="L43" s="762"/>
      <c r="M43" s="763"/>
      <c r="O43" s="754" t="s">
        <v>475</v>
      </c>
      <c r="P43" s="770" t="s">
        <v>2165</v>
      </c>
      <c r="Q43" s="771"/>
      <c r="R43" s="772"/>
      <c r="S43" s="90">
        <v>310</v>
      </c>
      <c r="T43" s="93"/>
      <c r="U43" s="764" t="s">
        <v>466</v>
      </c>
      <c r="V43" s="765"/>
      <c r="W43" s="765"/>
      <c r="X43" s="765"/>
      <c r="Y43" s="765"/>
      <c r="Z43" s="765"/>
      <c r="AA43" s="766"/>
    </row>
    <row r="44" spans="1:27" ht="12.75" customHeight="1">
      <c r="A44" s="755"/>
      <c r="B44" s="757" t="s">
        <v>2128</v>
      </c>
      <c r="C44" s="758"/>
      <c r="D44" s="759"/>
      <c r="E44" s="92">
        <v>370</v>
      </c>
      <c r="F44" s="93"/>
      <c r="G44" s="761" t="s">
        <v>390</v>
      </c>
      <c r="H44" s="762"/>
      <c r="I44" s="762"/>
      <c r="J44" s="762"/>
      <c r="K44" s="762"/>
      <c r="L44" s="762"/>
      <c r="M44" s="763"/>
      <c r="O44" s="755"/>
      <c r="P44" s="757" t="s">
        <v>2166</v>
      </c>
      <c r="Q44" s="758"/>
      <c r="R44" s="759"/>
      <c r="S44" s="92">
        <v>560</v>
      </c>
      <c r="T44" s="93"/>
      <c r="U44" s="761" t="s">
        <v>467</v>
      </c>
      <c r="V44" s="762"/>
      <c r="W44" s="762"/>
      <c r="X44" s="762"/>
      <c r="Y44" s="762"/>
      <c r="Z44" s="762"/>
      <c r="AA44" s="763"/>
    </row>
    <row r="45" spans="1:27" ht="12.75" customHeight="1">
      <c r="A45" s="755"/>
      <c r="B45" s="757" t="s">
        <v>2129</v>
      </c>
      <c r="C45" s="758"/>
      <c r="D45" s="759"/>
      <c r="E45" s="106">
        <v>390</v>
      </c>
      <c r="F45" s="93"/>
      <c r="G45" s="761" t="s">
        <v>391</v>
      </c>
      <c r="H45" s="762"/>
      <c r="I45" s="762"/>
      <c r="J45" s="762"/>
      <c r="K45" s="762"/>
      <c r="L45" s="762"/>
      <c r="M45" s="763"/>
      <c r="O45" s="755"/>
      <c r="P45" s="757" t="s">
        <v>462</v>
      </c>
      <c r="Q45" s="758"/>
      <c r="R45" s="759"/>
      <c r="S45" s="92">
        <v>490</v>
      </c>
      <c r="T45" s="93"/>
      <c r="U45" s="761" t="s">
        <v>468</v>
      </c>
      <c r="V45" s="762"/>
      <c r="W45" s="762"/>
      <c r="X45" s="762"/>
      <c r="Y45" s="762"/>
      <c r="Z45" s="762"/>
      <c r="AA45" s="763"/>
    </row>
    <row r="46" spans="1:27" ht="12.75" customHeight="1">
      <c r="A46" s="755"/>
      <c r="B46" s="757" t="s">
        <v>2130</v>
      </c>
      <c r="C46" s="758"/>
      <c r="D46" s="759"/>
      <c r="E46" s="106">
        <v>850</v>
      </c>
      <c r="F46" s="93"/>
      <c r="G46" s="761" t="s">
        <v>392</v>
      </c>
      <c r="H46" s="762"/>
      <c r="I46" s="762"/>
      <c r="J46" s="762"/>
      <c r="K46" s="762"/>
      <c r="L46" s="762"/>
      <c r="M46" s="763"/>
      <c r="O46" s="755"/>
      <c r="P46" s="757" t="s">
        <v>463</v>
      </c>
      <c r="Q46" s="758"/>
      <c r="R46" s="759"/>
      <c r="S46" s="92">
        <v>720</v>
      </c>
      <c r="T46" s="93"/>
      <c r="U46" s="761" t="s">
        <v>469</v>
      </c>
      <c r="V46" s="762"/>
      <c r="W46" s="762"/>
      <c r="X46" s="762"/>
      <c r="Y46" s="762"/>
      <c r="Z46" s="762"/>
      <c r="AA46" s="763"/>
    </row>
    <row r="47" spans="1:27" ht="12.75" customHeight="1">
      <c r="A47" s="755"/>
      <c r="B47" s="757" t="s">
        <v>2131</v>
      </c>
      <c r="C47" s="758"/>
      <c r="D47" s="759"/>
      <c r="E47" s="106">
        <v>560</v>
      </c>
      <c r="F47" s="93"/>
      <c r="G47" s="761" t="s">
        <v>393</v>
      </c>
      <c r="H47" s="762"/>
      <c r="I47" s="762"/>
      <c r="J47" s="762"/>
      <c r="K47" s="762"/>
      <c r="L47" s="762"/>
      <c r="M47" s="763"/>
      <c r="O47" s="755"/>
      <c r="P47" s="757" t="s">
        <v>464</v>
      </c>
      <c r="Q47" s="758"/>
      <c r="R47" s="759"/>
      <c r="S47" s="92">
        <v>440</v>
      </c>
      <c r="T47" s="93"/>
      <c r="U47" s="761" t="s">
        <v>470</v>
      </c>
      <c r="V47" s="762"/>
      <c r="W47" s="762"/>
      <c r="X47" s="762"/>
      <c r="Y47" s="762"/>
      <c r="Z47" s="762"/>
      <c r="AA47" s="763"/>
    </row>
    <row r="48" spans="1:27" ht="12.75" customHeight="1">
      <c r="A48" s="755"/>
      <c r="B48" s="757" t="s">
        <v>2132</v>
      </c>
      <c r="C48" s="758"/>
      <c r="D48" s="759"/>
      <c r="E48" s="106">
        <v>500</v>
      </c>
      <c r="F48" s="93"/>
      <c r="G48" s="761" t="s">
        <v>394</v>
      </c>
      <c r="H48" s="762"/>
      <c r="I48" s="762"/>
      <c r="J48" s="762"/>
      <c r="K48" s="762"/>
      <c r="L48" s="762"/>
      <c r="M48" s="763"/>
      <c r="O48" s="755"/>
      <c r="P48" s="757" t="s">
        <v>2167</v>
      </c>
      <c r="Q48" s="758"/>
      <c r="R48" s="759"/>
      <c r="S48" s="92">
        <v>160</v>
      </c>
      <c r="T48" s="93"/>
      <c r="U48" s="761" t="s">
        <v>471</v>
      </c>
      <c r="V48" s="762"/>
      <c r="W48" s="762"/>
      <c r="X48" s="762"/>
      <c r="Y48" s="762"/>
      <c r="Z48" s="762"/>
      <c r="AA48" s="763"/>
    </row>
    <row r="49" spans="1:27" ht="12.75" customHeight="1">
      <c r="A49" s="755"/>
      <c r="B49" s="757" t="s">
        <v>2133</v>
      </c>
      <c r="C49" s="758"/>
      <c r="D49" s="759"/>
      <c r="E49" s="106">
        <v>610</v>
      </c>
      <c r="F49" s="93"/>
      <c r="G49" s="761" t="s">
        <v>395</v>
      </c>
      <c r="H49" s="762"/>
      <c r="I49" s="762"/>
      <c r="J49" s="762"/>
      <c r="K49" s="762"/>
      <c r="L49" s="762"/>
      <c r="M49" s="763"/>
      <c r="O49" s="755"/>
      <c r="P49" s="757" t="s">
        <v>465</v>
      </c>
      <c r="Q49" s="758"/>
      <c r="R49" s="759"/>
      <c r="S49" s="92">
        <v>550</v>
      </c>
      <c r="T49" s="93"/>
      <c r="U49" s="761" t="s">
        <v>472</v>
      </c>
      <c r="V49" s="762"/>
      <c r="W49" s="762"/>
      <c r="X49" s="762"/>
      <c r="Y49" s="762"/>
      <c r="Z49" s="762"/>
      <c r="AA49" s="763"/>
    </row>
    <row r="50" spans="1:27" ht="12.75" customHeight="1">
      <c r="A50" s="755"/>
      <c r="B50" s="757" t="s">
        <v>2134</v>
      </c>
      <c r="C50" s="758"/>
      <c r="D50" s="759"/>
      <c r="E50" s="106">
        <v>680</v>
      </c>
      <c r="F50" s="93"/>
      <c r="G50" s="767" t="s">
        <v>396</v>
      </c>
      <c r="H50" s="768"/>
      <c r="I50" s="768"/>
      <c r="J50" s="768"/>
      <c r="K50" s="768"/>
      <c r="L50" s="768"/>
      <c r="M50" s="769"/>
      <c r="O50" s="755"/>
      <c r="P50" s="757" t="s">
        <v>2168</v>
      </c>
      <c r="Q50" s="758"/>
      <c r="R50" s="759"/>
      <c r="S50" s="92">
        <v>650</v>
      </c>
      <c r="T50" s="93"/>
      <c r="U50" s="761" t="s">
        <v>473</v>
      </c>
      <c r="V50" s="762"/>
      <c r="W50" s="762"/>
      <c r="X50" s="762"/>
      <c r="Y50" s="762"/>
      <c r="Z50" s="762"/>
      <c r="AA50" s="763"/>
    </row>
    <row r="51" spans="1:27" ht="12.75" customHeight="1">
      <c r="A51" s="756"/>
      <c r="B51" s="760" t="s">
        <v>10</v>
      </c>
      <c r="C51" s="661"/>
      <c r="D51" s="846"/>
      <c r="E51" s="96">
        <f>SUM(E41:E50)</f>
        <v>5440</v>
      </c>
      <c r="F51" s="98">
        <f>SUM(F41:F50)</f>
        <v>0</v>
      </c>
      <c r="G51" s="485"/>
      <c r="H51" s="486"/>
      <c r="I51" s="486"/>
      <c r="J51" s="486"/>
      <c r="K51" s="486"/>
      <c r="L51" s="486"/>
      <c r="M51" s="505"/>
      <c r="O51" s="755"/>
      <c r="P51" s="828" t="s">
        <v>2169</v>
      </c>
      <c r="Q51" s="463"/>
      <c r="R51" s="464"/>
      <c r="S51" s="92">
        <v>660</v>
      </c>
      <c r="T51" s="93"/>
      <c r="U51" s="761" t="s">
        <v>1632</v>
      </c>
      <c r="V51" s="762"/>
      <c r="W51" s="762"/>
      <c r="X51" s="762"/>
      <c r="Y51" s="762"/>
      <c r="Z51" s="762"/>
      <c r="AA51" s="763"/>
    </row>
    <row r="52" spans="1:27" ht="12.75" customHeight="1">
      <c r="A52" s="754" t="s">
        <v>407</v>
      </c>
      <c r="B52" s="770" t="s">
        <v>2135</v>
      </c>
      <c r="C52" s="771"/>
      <c r="D52" s="772"/>
      <c r="E52" s="90">
        <v>440</v>
      </c>
      <c r="F52" s="93"/>
      <c r="G52" s="764" t="s">
        <v>397</v>
      </c>
      <c r="H52" s="765"/>
      <c r="I52" s="765"/>
      <c r="J52" s="765"/>
      <c r="K52" s="765"/>
      <c r="L52" s="765"/>
      <c r="M52" s="766"/>
      <c r="O52" s="755"/>
      <c r="P52" s="828" t="s">
        <v>2170</v>
      </c>
      <c r="Q52" s="463"/>
      <c r="R52" s="464"/>
      <c r="S52" s="92">
        <v>630</v>
      </c>
      <c r="T52" s="93"/>
      <c r="U52" s="761" t="s">
        <v>1633</v>
      </c>
      <c r="V52" s="762"/>
      <c r="W52" s="762"/>
      <c r="X52" s="762"/>
      <c r="Y52" s="762"/>
      <c r="Z52" s="762"/>
      <c r="AA52" s="763"/>
    </row>
    <row r="53" spans="1:27" ht="12.75" customHeight="1">
      <c r="A53" s="755"/>
      <c r="B53" s="757" t="s">
        <v>2136</v>
      </c>
      <c r="C53" s="758"/>
      <c r="D53" s="759"/>
      <c r="E53" s="92">
        <v>850</v>
      </c>
      <c r="F53" s="93"/>
      <c r="G53" s="761" t="s">
        <v>398</v>
      </c>
      <c r="H53" s="762"/>
      <c r="I53" s="762"/>
      <c r="J53" s="762"/>
      <c r="K53" s="762"/>
      <c r="L53" s="762"/>
      <c r="M53" s="763"/>
      <c r="O53" s="755"/>
      <c r="P53" s="757" t="s">
        <v>2171</v>
      </c>
      <c r="Q53" s="758"/>
      <c r="R53" s="759"/>
      <c r="S53" s="146">
        <v>810</v>
      </c>
      <c r="T53" s="93"/>
      <c r="U53" s="767" t="s">
        <v>474</v>
      </c>
      <c r="V53" s="768"/>
      <c r="W53" s="768"/>
      <c r="X53" s="768"/>
      <c r="Y53" s="768"/>
      <c r="Z53" s="768"/>
      <c r="AA53" s="769"/>
    </row>
    <row r="54" spans="1:27" ht="12.75" customHeight="1">
      <c r="A54" s="755"/>
      <c r="B54" s="757" t="s">
        <v>2137</v>
      </c>
      <c r="C54" s="758"/>
      <c r="D54" s="759"/>
      <c r="E54" s="92">
        <v>720</v>
      </c>
      <c r="F54" s="93"/>
      <c r="G54" s="761" t="s">
        <v>399</v>
      </c>
      <c r="H54" s="762"/>
      <c r="I54" s="762"/>
      <c r="J54" s="762"/>
      <c r="K54" s="762"/>
      <c r="L54" s="762"/>
      <c r="M54" s="763"/>
      <c r="O54" s="756"/>
      <c r="P54" s="760" t="s">
        <v>9</v>
      </c>
      <c r="Q54" s="661"/>
      <c r="R54" s="662"/>
      <c r="S54" s="96">
        <f>SUM(S43:S53)</f>
        <v>5980</v>
      </c>
      <c r="T54" s="98">
        <f>SUM(T43:T53)</f>
        <v>0</v>
      </c>
      <c r="U54" s="485"/>
      <c r="V54" s="486"/>
      <c r="W54" s="486"/>
      <c r="X54" s="486"/>
      <c r="Y54" s="486"/>
      <c r="Z54" s="486"/>
      <c r="AA54" s="505"/>
    </row>
    <row r="55" spans="1:27" ht="12.75" customHeight="1">
      <c r="A55" s="755"/>
      <c r="B55" s="757" t="s">
        <v>2138</v>
      </c>
      <c r="C55" s="758"/>
      <c r="D55" s="759"/>
      <c r="E55" s="106">
        <v>580</v>
      </c>
      <c r="F55" s="121"/>
      <c r="G55" s="761" t="s">
        <v>400</v>
      </c>
      <c r="H55" s="762"/>
      <c r="I55" s="762"/>
      <c r="J55" s="762"/>
      <c r="K55" s="762"/>
      <c r="L55" s="762"/>
      <c r="M55" s="763"/>
      <c r="O55" s="67"/>
      <c r="P55" s="67"/>
      <c r="Q55" s="67"/>
      <c r="R55" s="67"/>
      <c r="S55" s="67"/>
      <c r="T55" s="117"/>
      <c r="U55" s="117"/>
      <c r="V55" s="117"/>
      <c r="W55" s="117"/>
      <c r="X55" s="117"/>
      <c r="Y55" s="117"/>
      <c r="Z55" s="117"/>
      <c r="AA55" s="117"/>
    </row>
    <row r="56" spans="1:27" ht="12.75" customHeight="1">
      <c r="A56" s="755"/>
      <c r="B56" s="757" t="s">
        <v>2139</v>
      </c>
      <c r="C56" s="758"/>
      <c r="D56" s="759"/>
      <c r="E56" s="106">
        <v>480</v>
      </c>
      <c r="F56" s="121"/>
      <c r="G56" s="761" t="s">
        <v>2013</v>
      </c>
      <c r="H56" s="762"/>
      <c r="I56" s="762"/>
      <c r="J56" s="762"/>
      <c r="K56" s="762"/>
      <c r="L56" s="762"/>
      <c r="M56" s="763"/>
      <c r="O56" s="67"/>
      <c r="P56" s="67"/>
      <c r="Q56" s="67"/>
      <c r="R56" s="67"/>
      <c r="S56" s="67"/>
      <c r="T56" s="117"/>
      <c r="U56" s="117"/>
      <c r="V56" s="117"/>
      <c r="W56" s="117"/>
      <c r="X56" s="117"/>
      <c r="Y56" s="117"/>
      <c r="Z56" s="117"/>
      <c r="AA56" s="117"/>
    </row>
    <row r="57" spans="1:27" ht="12.75" customHeight="1">
      <c r="A57" s="755"/>
      <c r="B57" s="757" t="s">
        <v>2140</v>
      </c>
      <c r="C57" s="758"/>
      <c r="D57" s="759"/>
      <c r="E57" s="106">
        <v>310</v>
      </c>
      <c r="F57" s="121"/>
      <c r="G57" s="761" t="s">
        <v>2014</v>
      </c>
      <c r="H57" s="762"/>
      <c r="I57" s="762"/>
      <c r="J57" s="762"/>
      <c r="K57" s="762"/>
      <c r="L57" s="762"/>
      <c r="M57" s="763"/>
      <c r="O57" s="67"/>
      <c r="P57" s="67"/>
      <c r="Q57" s="67"/>
      <c r="R57" s="67"/>
      <c r="S57" s="67"/>
      <c r="T57" s="117"/>
      <c r="U57" s="117"/>
      <c r="V57" s="117"/>
      <c r="W57" s="117"/>
      <c r="X57" s="117"/>
      <c r="Y57" s="117"/>
      <c r="Z57" s="117"/>
      <c r="AA57" s="117"/>
    </row>
    <row r="58" spans="1:27" ht="12.75" customHeight="1">
      <c r="A58" s="755"/>
      <c r="B58" s="757" t="s">
        <v>2141</v>
      </c>
      <c r="C58" s="758"/>
      <c r="D58" s="759"/>
      <c r="E58" s="106">
        <v>300</v>
      </c>
      <c r="F58" s="121"/>
      <c r="G58" s="761" t="s">
        <v>401</v>
      </c>
      <c r="H58" s="762"/>
      <c r="I58" s="762"/>
      <c r="J58" s="762"/>
      <c r="K58" s="762"/>
      <c r="L58" s="762"/>
      <c r="M58" s="763"/>
      <c r="O58" s="67"/>
      <c r="P58" s="67"/>
      <c r="Q58" s="67"/>
      <c r="R58" s="67"/>
      <c r="S58" s="67"/>
      <c r="T58" s="117"/>
      <c r="U58" s="117"/>
      <c r="V58" s="117"/>
      <c r="W58" s="117"/>
      <c r="X58" s="117"/>
      <c r="Y58" s="117"/>
      <c r="Z58" s="117"/>
      <c r="AA58" s="117"/>
    </row>
    <row r="59" spans="1:27" ht="12.75" customHeight="1">
      <c r="A59" s="755"/>
      <c r="B59" s="757" t="s">
        <v>2142</v>
      </c>
      <c r="C59" s="758"/>
      <c r="D59" s="759"/>
      <c r="E59" s="106">
        <v>770</v>
      </c>
      <c r="F59" s="121"/>
      <c r="G59" s="761" t="s">
        <v>402</v>
      </c>
      <c r="H59" s="762"/>
      <c r="I59" s="762"/>
      <c r="J59" s="762"/>
      <c r="K59" s="762"/>
      <c r="L59" s="762"/>
      <c r="M59" s="763"/>
      <c r="O59" s="779" t="s">
        <v>459</v>
      </c>
      <c r="P59" s="690"/>
      <c r="Q59" s="690"/>
      <c r="R59" s="780"/>
      <c r="S59" s="134">
        <f>SUM(S54,S42,S28,S14,E65,E14,E29,E37,E40,E51)</f>
        <v>50880</v>
      </c>
      <c r="T59" s="135">
        <f>SUM(T54,T42,T28,T14,F65,F14,F29,F37,F40,F51)</f>
        <v>0</v>
      </c>
      <c r="U59" s="117"/>
      <c r="V59" s="117"/>
      <c r="W59" s="117"/>
      <c r="X59" s="117"/>
      <c r="Y59" s="117"/>
      <c r="Z59" s="117"/>
      <c r="AA59" s="117"/>
    </row>
    <row r="60" spans="1:27" ht="12.75" customHeight="1">
      <c r="A60" s="755"/>
      <c r="B60" s="757" t="s">
        <v>2143</v>
      </c>
      <c r="C60" s="758"/>
      <c r="D60" s="759"/>
      <c r="E60" s="106">
        <v>580</v>
      </c>
      <c r="F60" s="121"/>
      <c r="G60" s="761" t="s">
        <v>403</v>
      </c>
      <c r="H60" s="762"/>
      <c r="I60" s="762"/>
      <c r="J60" s="762"/>
      <c r="K60" s="762"/>
      <c r="L60" s="762"/>
      <c r="M60" s="763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</row>
    <row r="61" spans="1:27" ht="12.75" customHeight="1">
      <c r="A61" s="755"/>
      <c r="B61" s="757" t="s">
        <v>2144</v>
      </c>
      <c r="C61" s="758"/>
      <c r="D61" s="759"/>
      <c r="E61" s="106">
        <v>480</v>
      </c>
      <c r="F61" s="121"/>
      <c r="G61" s="761" t="s">
        <v>404</v>
      </c>
      <c r="H61" s="762"/>
      <c r="I61" s="762"/>
      <c r="J61" s="762"/>
      <c r="K61" s="762"/>
      <c r="L61" s="762"/>
      <c r="M61" s="763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</row>
    <row r="62" spans="1:27" ht="12.75" customHeight="1">
      <c r="A62" s="755"/>
      <c r="B62" s="757" t="s">
        <v>2145</v>
      </c>
      <c r="C62" s="758"/>
      <c r="D62" s="759"/>
      <c r="E62" s="106">
        <v>680</v>
      </c>
      <c r="F62" s="121"/>
      <c r="G62" s="761" t="s">
        <v>405</v>
      </c>
      <c r="H62" s="762"/>
      <c r="I62" s="762"/>
      <c r="J62" s="762"/>
      <c r="K62" s="762"/>
      <c r="L62" s="762"/>
      <c r="M62" s="763"/>
      <c r="O62" s="117"/>
      <c r="P62" s="85"/>
      <c r="Q62" s="117"/>
      <c r="R62" s="117"/>
      <c r="S62" s="117"/>
      <c r="T62" s="117"/>
      <c r="U62" s="117"/>
      <c r="V62" s="117"/>
      <c r="W62" s="117"/>
      <c r="X62" s="117"/>
      <c r="Y62" s="117"/>
      <c r="Z62" s="117"/>
      <c r="AA62" s="117"/>
    </row>
    <row r="63" spans="1:27" ht="12.75" customHeight="1">
      <c r="A63" s="755"/>
      <c r="B63" s="757" t="s">
        <v>2146</v>
      </c>
      <c r="C63" s="758"/>
      <c r="D63" s="759"/>
      <c r="E63" s="106">
        <v>830</v>
      </c>
      <c r="F63" s="121"/>
      <c r="G63" s="761" t="s">
        <v>406</v>
      </c>
      <c r="H63" s="762"/>
      <c r="I63" s="762"/>
      <c r="J63" s="762"/>
      <c r="K63" s="762"/>
      <c r="L63" s="762"/>
      <c r="M63" s="763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</row>
    <row r="64" spans="1:27" ht="12.75" customHeight="1">
      <c r="A64" s="755"/>
      <c r="B64" s="828"/>
      <c r="C64" s="463"/>
      <c r="D64" s="464"/>
      <c r="E64" s="92"/>
      <c r="F64" s="93"/>
      <c r="G64" s="761"/>
      <c r="H64" s="762"/>
      <c r="I64" s="762"/>
      <c r="J64" s="762"/>
      <c r="K64" s="762"/>
      <c r="L64" s="762"/>
      <c r="M64" s="763"/>
    </row>
    <row r="65" spans="1:27" ht="12.75" customHeight="1">
      <c r="A65" s="756"/>
      <c r="B65" s="760" t="s">
        <v>10</v>
      </c>
      <c r="C65" s="661"/>
      <c r="D65" s="662"/>
      <c r="E65" s="96">
        <f>SUM(E59:E64,E52:E58)</f>
        <v>7020</v>
      </c>
      <c r="F65" s="98">
        <f>SUM(F59:F64,F52:F58)</f>
        <v>0</v>
      </c>
      <c r="G65" s="485"/>
      <c r="H65" s="486"/>
      <c r="I65" s="486"/>
      <c r="J65" s="486"/>
      <c r="K65" s="486"/>
      <c r="L65" s="486"/>
      <c r="M65" s="505"/>
    </row>
    <row r="66" spans="1:27" ht="12.75" customHeight="1">
      <c r="A66" s="11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</row>
    <row r="67" spans="1:27" ht="12.75" customHeight="1">
      <c r="A67" s="798" t="s">
        <v>28</v>
      </c>
      <c r="B67" s="798"/>
      <c r="C67" s="798"/>
      <c r="D67" s="798"/>
      <c r="E67" s="798"/>
      <c r="F67" s="798"/>
      <c r="G67" s="798"/>
      <c r="H67" s="798"/>
      <c r="I67" s="798"/>
      <c r="J67" s="798"/>
      <c r="K67" s="798"/>
      <c r="L67" s="798"/>
      <c r="M67" s="798"/>
      <c r="N67" s="798"/>
      <c r="O67" s="798"/>
      <c r="P67" s="798"/>
      <c r="Q67" s="798"/>
      <c r="R67" s="798"/>
      <c r="S67" s="798"/>
      <c r="T67" s="798"/>
      <c r="U67" s="798"/>
      <c r="V67" s="798"/>
      <c r="W67" s="798"/>
      <c r="X67" s="798"/>
      <c r="Y67" s="798"/>
      <c r="Z67" s="798"/>
      <c r="AA67" s="798"/>
    </row>
    <row r="68" spans="1:27" ht="12.75" customHeight="1"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</row>
    <row r="69" spans="1:27" ht="12.75" customHeight="1"/>
    <row r="70" spans="1:27" ht="12.75" customHeight="1"/>
    <row r="71" spans="1:27" ht="12.75" customHeight="1"/>
    <row r="72" spans="1:27" ht="12.75" customHeight="1"/>
    <row r="73" spans="1:27" ht="12.75" customHeight="1"/>
    <row r="74" spans="1:27" ht="12.75" customHeight="1"/>
    <row r="75" spans="1:27" ht="12.75" customHeight="1"/>
    <row r="76" spans="1:27" ht="12.75" customHeight="1"/>
    <row r="77" spans="1:27" ht="12.75" customHeight="1"/>
    <row r="78" spans="1:27" ht="12.75" customHeight="1"/>
    <row r="79" spans="1:27" ht="12.75" customHeight="1"/>
    <row r="80" spans="1:27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</sheetData>
  <mergeCells count="240">
    <mergeCell ref="A67:AA67"/>
    <mergeCell ref="U9:AA9"/>
    <mergeCell ref="G23:M23"/>
    <mergeCell ref="A38:A40"/>
    <mergeCell ref="A41:A51"/>
    <mergeCell ref="P51:R51"/>
    <mergeCell ref="U51:AA51"/>
    <mergeCell ref="P53:R53"/>
    <mergeCell ref="U53:AA53"/>
    <mergeCell ref="U49:AA49"/>
    <mergeCell ref="P50:R50"/>
    <mergeCell ref="U50:AA50"/>
    <mergeCell ref="U46:AA46"/>
    <mergeCell ref="P47:R47"/>
    <mergeCell ref="U47:AA47"/>
    <mergeCell ref="P48:R48"/>
    <mergeCell ref="U48:AA48"/>
    <mergeCell ref="U43:AA43"/>
    <mergeCell ref="P44:R44"/>
    <mergeCell ref="G46:M46"/>
    <mergeCell ref="B47:D47"/>
    <mergeCell ref="B46:D46"/>
    <mergeCell ref="B42:D42"/>
    <mergeCell ref="B41:D41"/>
    <mergeCell ref="G65:M65"/>
    <mergeCell ref="U8:AA8"/>
    <mergeCell ref="P8:R8"/>
    <mergeCell ref="P26:R26"/>
    <mergeCell ref="P25:R25"/>
    <mergeCell ref="U22:AA22"/>
    <mergeCell ref="U24:AA24"/>
    <mergeCell ref="U23:AA23"/>
    <mergeCell ref="U27:AA27"/>
    <mergeCell ref="U20:AA20"/>
    <mergeCell ref="U21:AA21"/>
    <mergeCell ref="U19:AA19"/>
    <mergeCell ref="U54:AA54"/>
    <mergeCell ref="P43:R43"/>
    <mergeCell ref="P46:R46"/>
    <mergeCell ref="P49:R49"/>
    <mergeCell ref="O59:R59"/>
    <mergeCell ref="U26:AA26"/>
    <mergeCell ref="U29:AA29"/>
    <mergeCell ref="P30:R30"/>
    <mergeCell ref="U28:AA28"/>
    <mergeCell ref="G47:M47"/>
    <mergeCell ref="G64:M64"/>
    <mergeCell ref="G33:M33"/>
    <mergeCell ref="P54:R54"/>
    <mergeCell ref="G39:M39"/>
    <mergeCell ref="P37:R37"/>
    <mergeCell ref="U35:AA35"/>
    <mergeCell ref="U36:AA36"/>
    <mergeCell ref="U40:AA40"/>
    <mergeCell ref="U38:AA38"/>
    <mergeCell ref="U41:AA41"/>
    <mergeCell ref="U37:AA37"/>
    <mergeCell ref="U39:AA39"/>
    <mergeCell ref="U42:AA42"/>
    <mergeCell ref="P35:R35"/>
    <mergeCell ref="G44:M44"/>
    <mergeCell ref="P39:R39"/>
    <mergeCell ref="G37:M37"/>
    <mergeCell ref="G41:M41"/>
    <mergeCell ref="G49:M49"/>
    <mergeCell ref="U33:AA33"/>
    <mergeCell ref="P33:R33"/>
    <mergeCell ref="U32:AA32"/>
    <mergeCell ref="U30:AA30"/>
    <mergeCell ref="U31:AA31"/>
    <mergeCell ref="B43:D43"/>
    <mergeCell ref="B45:D45"/>
    <mergeCell ref="U45:AA45"/>
    <mergeCell ref="U34:AA34"/>
    <mergeCell ref="B39:D39"/>
    <mergeCell ref="B38:D38"/>
    <mergeCell ref="P34:R34"/>
    <mergeCell ref="P41:R41"/>
    <mergeCell ref="O29:O42"/>
    <mergeCell ref="O43:O54"/>
    <mergeCell ref="P52:R52"/>
    <mergeCell ref="G45:M45"/>
    <mergeCell ref="G43:M43"/>
    <mergeCell ref="P45:R45"/>
    <mergeCell ref="G31:M31"/>
    <mergeCell ref="G30:M30"/>
    <mergeCell ref="P31:R31"/>
    <mergeCell ref="U52:AA52"/>
    <mergeCell ref="U44:AA44"/>
    <mergeCell ref="D1:W1"/>
    <mergeCell ref="X1:AA1"/>
    <mergeCell ref="T4:V4"/>
    <mergeCell ref="P7:R7"/>
    <mergeCell ref="G40:M40"/>
    <mergeCell ref="B26:D26"/>
    <mergeCell ref="B24:D24"/>
    <mergeCell ref="B29:D29"/>
    <mergeCell ref="G29:M29"/>
    <mergeCell ref="O15:O28"/>
    <mergeCell ref="G17:M17"/>
    <mergeCell ref="G38:M38"/>
    <mergeCell ref="G35:M35"/>
    <mergeCell ref="G34:M34"/>
    <mergeCell ref="G32:M32"/>
    <mergeCell ref="G26:M26"/>
    <mergeCell ref="G22:M22"/>
    <mergeCell ref="P28:R28"/>
    <mergeCell ref="P15:R15"/>
    <mergeCell ref="P14:R14"/>
    <mergeCell ref="P29:R29"/>
    <mergeCell ref="P32:R32"/>
    <mergeCell ref="D3:S3"/>
    <mergeCell ref="G5:M5"/>
    <mergeCell ref="B6:D6"/>
    <mergeCell ref="B7:D7"/>
    <mergeCell ref="G11:M11"/>
    <mergeCell ref="G13:M13"/>
    <mergeCell ref="G8:M8"/>
    <mergeCell ref="G21:M21"/>
    <mergeCell ref="G24:M24"/>
    <mergeCell ref="P21:R21"/>
    <mergeCell ref="G28:M28"/>
    <mergeCell ref="B9:D9"/>
    <mergeCell ref="B10:D10"/>
    <mergeCell ref="G14:M14"/>
    <mergeCell ref="D2:E2"/>
    <mergeCell ref="P2:Q2"/>
    <mergeCell ref="P5:R5"/>
    <mergeCell ref="U2:AA2"/>
    <mergeCell ref="U3:Z3"/>
    <mergeCell ref="F2:G2"/>
    <mergeCell ref="J2:M2"/>
    <mergeCell ref="X4:Z4"/>
    <mergeCell ref="U5:AA5"/>
    <mergeCell ref="B44:D44"/>
    <mergeCell ref="P16:R16"/>
    <mergeCell ref="P24:R24"/>
    <mergeCell ref="P18:R18"/>
    <mergeCell ref="P22:R22"/>
    <mergeCell ref="P23:R23"/>
    <mergeCell ref="P20:R20"/>
    <mergeCell ref="B31:D31"/>
    <mergeCell ref="B32:D32"/>
    <mergeCell ref="B27:D27"/>
    <mergeCell ref="B25:D25"/>
    <mergeCell ref="G25:M25"/>
    <mergeCell ref="P19:R19"/>
    <mergeCell ref="P17:R17"/>
    <mergeCell ref="B34:D34"/>
    <mergeCell ref="U17:AA17"/>
    <mergeCell ref="G19:M19"/>
    <mergeCell ref="G18:M18"/>
    <mergeCell ref="U16:AA16"/>
    <mergeCell ref="O6:O14"/>
    <mergeCell ref="G10:M10"/>
    <mergeCell ref="P6:R6"/>
    <mergeCell ref="G6:M6"/>
    <mergeCell ref="U6:AA6"/>
    <mergeCell ref="U7:AA7"/>
    <mergeCell ref="G12:M12"/>
    <mergeCell ref="U14:AA14"/>
    <mergeCell ref="U15:AA15"/>
    <mergeCell ref="U18:AA18"/>
    <mergeCell ref="G9:M9"/>
    <mergeCell ref="G7:M7"/>
    <mergeCell ref="G15:M15"/>
    <mergeCell ref="P9:R9"/>
    <mergeCell ref="G16:M16"/>
    <mergeCell ref="U25:AA25"/>
    <mergeCell ref="A1:C1"/>
    <mergeCell ref="B5:D5"/>
    <mergeCell ref="A2:C2"/>
    <mergeCell ref="A6:A14"/>
    <mergeCell ref="B65:D65"/>
    <mergeCell ref="A3:C3"/>
    <mergeCell ref="B8:D8"/>
    <mergeCell ref="B63:D63"/>
    <mergeCell ref="B14:D14"/>
    <mergeCell ref="B13:D13"/>
    <mergeCell ref="B11:D11"/>
    <mergeCell ref="B12:D12"/>
    <mergeCell ref="B37:D37"/>
    <mergeCell ref="B35:D35"/>
    <mergeCell ref="B15:D15"/>
    <mergeCell ref="B19:D19"/>
    <mergeCell ref="B18:D18"/>
    <mergeCell ref="B16:D16"/>
    <mergeCell ref="B17:D17"/>
    <mergeCell ref="B28:D28"/>
    <mergeCell ref="B23:D23"/>
    <mergeCell ref="B30:D30"/>
    <mergeCell ref="B33:D33"/>
    <mergeCell ref="A52:A65"/>
    <mergeCell ref="G59:M59"/>
    <mergeCell ref="G61:M61"/>
    <mergeCell ref="G62:M62"/>
    <mergeCell ref="B64:D64"/>
    <mergeCell ref="A15:A29"/>
    <mergeCell ref="A30:A37"/>
    <mergeCell ref="P40:R40"/>
    <mergeCell ref="P36:R36"/>
    <mergeCell ref="P42:R42"/>
    <mergeCell ref="P38:R38"/>
    <mergeCell ref="G20:M20"/>
    <mergeCell ref="B20:D20"/>
    <mergeCell ref="G27:M27"/>
    <mergeCell ref="B21:D21"/>
    <mergeCell ref="P27:R27"/>
    <mergeCell ref="G36:M36"/>
    <mergeCell ref="B22:D22"/>
    <mergeCell ref="B40:D40"/>
    <mergeCell ref="B36:D36"/>
    <mergeCell ref="B59:D59"/>
    <mergeCell ref="B61:D61"/>
    <mergeCell ref="G48:M48"/>
    <mergeCell ref="G42:M42"/>
    <mergeCell ref="B62:D62"/>
    <mergeCell ref="G63:M63"/>
    <mergeCell ref="B56:D56"/>
    <mergeCell ref="B58:D58"/>
    <mergeCell ref="B54:D54"/>
    <mergeCell ref="B50:D50"/>
    <mergeCell ref="B49:D49"/>
    <mergeCell ref="B48:D48"/>
    <mergeCell ref="G54:M54"/>
    <mergeCell ref="B55:D55"/>
    <mergeCell ref="G55:M55"/>
    <mergeCell ref="B52:D52"/>
    <mergeCell ref="G52:M52"/>
    <mergeCell ref="B53:D53"/>
    <mergeCell ref="G53:M53"/>
    <mergeCell ref="G51:M51"/>
    <mergeCell ref="B51:D51"/>
    <mergeCell ref="G50:M50"/>
    <mergeCell ref="G56:M56"/>
    <mergeCell ref="G58:M58"/>
    <mergeCell ref="G57:M57"/>
    <mergeCell ref="B57:D57"/>
    <mergeCell ref="B60:D60"/>
    <mergeCell ref="G60:M60"/>
  </mergeCells>
  <phoneticPr fontId="20"/>
  <printOptions horizontalCentered="1"/>
  <pageMargins left="0.19685039370078741" right="0.19685039370078741" top="0.39370078740157483" bottom="0.15748031496062992" header="0.19685039370078741" footer="0.15748031496062992"/>
  <pageSetup paperSize="9" fitToWidth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tabColor rgb="FF00B0F0"/>
    <pageSetUpPr fitToPage="1"/>
  </sheetPr>
  <dimension ref="A1:AB94"/>
  <sheetViews>
    <sheetView showZeros="0" topLeftCell="A2" zoomScaleNormal="100" zoomScaleSheetLayoutView="65" workbookViewId="0">
      <selection activeCell="S35" sqref="S35:S40"/>
    </sheetView>
  </sheetViews>
  <sheetFormatPr defaultRowHeight="12"/>
  <cols>
    <col min="1" max="4" width="3.125" style="47" customWidth="1"/>
    <col min="5" max="6" width="6.875" style="47" customWidth="1"/>
    <col min="7" max="7" width="2.625" style="47" customWidth="1"/>
    <col min="8" max="8" width="3.75" style="47" customWidth="1"/>
    <col min="9" max="12" width="2.625" style="47" customWidth="1"/>
    <col min="13" max="14" width="3.75" style="47" customWidth="1"/>
    <col min="15" max="18" width="3.125" style="47" customWidth="1"/>
    <col min="19" max="20" width="6.875" style="47" customWidth="1"/>
    <col min="21" max="27" width="2.625" style="47" customWidth="1"/>
    <col min="28" max="62" width="3.125" style="47" customWidth="1"/>
    <col min="63" max="16384" width="9" style="47"/>
  </cols>
  <sheetData>
    <row r="1" spans="1:27" s="40" customFormat="1" ht="18.75" customHeight="1">
      <c r="A1" s="698" t="s">
        <v>460</v>
      </c>
      <c r="B1" s="699"/>
      <c r="C1" s="699"/>
      <c r="D1" s="845" t="s">
        <v>11</v>
      </c>
      <c r="E1" s="719"/>
      <c r="F1" s="719"/>
      <c r="G1" s="719"/>
      <c r="H1" s="719"/>
      <c r="I1" s="719"/>
      <c r="J1" s="719"/>
      <c r="K1" s="719"/>
      <c r="L1" s="719"/>
      <c r="M1" s="719"/>
      <c r="N1" s="719"/>
      <c r="O1" s="719"/>
      <c r="P1" s="719"/>
      <c r="Q1" s="719"/>
      <c r="R1" s="719"/>
      <c r="S1" s="719"/>
      <c r="T1" s="719"/>
      <c r="U1" s="719"/>
      <c r="V1" s="719"/>
      <c r="W1" s="719"/>
      <c r="X1" s="720" t="str">
        <f>集計表!AB1</f>
        <v>2025/8</v>
      </c>
      <c r="Y1" s="720"/>
      <c r="Z1" s="720"/>
      <c r="AA1" s="721"/>
    </row>
    <row r="2" spans="1:27" ht="18.75" customHeight="1">
      <c r="A2" s="700" t="s">
        <v>56</v>
      </c>
      <c r="B2" s="701"/>
      <c r="C2" s="702"/>
      <c r="D2" s="709">
        <f>SUM(東区①!D2)</f>
        <v>2025</v>
      </c>
      <c r="E2" s="709"/>
      <c r="F2" s="788">
        <f>集計表!F2</f>
        <v>45868</v>
      </c>
      <c r="G2" s="788"/>
      <c r="H2" s="42" t="s">
        <v>1402</v>
      </c>
      <c r="I2" s="42" t="s">
        <v>13</v>
      </c>
      <c r="J2" s="789">
        <f>集計表!L2</f>
        <v>45870</v>
      </c>
      <c r="K2" s="817"/>
      <c r="L2" s="817"/>
      <c r="M2" s="817"/>
      <c r="N2" s="43" t="s">
        <v>57</v>
      </c>
      <c r="O2" s="44" t="s">
        <v>14</v>
      </c>
      <c r="P2" s="797">
        <f>集計表!R2</f>
        <v>45871</v>
      </c>
      <c r="Q2" s="797"/>
      <c r="R2" s="45" t="s">
        <v>18</v>
      </c>
      <c r="S2" s="118" t="s">
        <v>19</v>
      </c>
      <c r="T2" s="84" t="s">
        <v>20</v>
      </c>
      <c r="U2" s="714">
        <f>申込書!C9</f>
        <v>0</v>
      </c>
      <c r="V2" s="714"/>
      <c r="W2" s="714"/>
      <c r="X2" s="714"/>
      <c r="Y2" s="714"/>
      <c r="Z2" s="714"/>
      <c r="AA2" s="715"/>
    </row>
    <row r="3" spans="1:27" ht="18.75" customHeight="1">
      <c r="A3" s="703" t="s">
        <v>54</v>
      </c>
      <c r="B3" s="704"/>
      <c r="C3" s="705"/>
      <c r="D3" s="793">
        <f>集計表!D3</f>
        <v>0</v>
      </c>
      <c r="E3" s="794"/>
      <c r="F3" s="794"/>
      <c r="G3" s="794"/>
      <c r="H3" s="794"/>
      <c r="I3" s="794"/>
      <c r="J3" s="794"/>
      <c r="K3" s="794"/>
      <c r="L3" s="794"/>
      <c r="M3" s="794"/>
      <c r="N3" s="794"/>
      <c r="O3" s="794"/>
      <c r="P3" s="794"/>
      <c r="Q3" s="794"/>
      <c r="R3" s="794"/>
      <c r="S3" s="795"/>
      <c r="T3" s="84" t="s">
        <v>59</v>
      </c>
      <c r="U3" s="786">
        <f>集計表!N97</f>
        <v>0</v>
      </c>
      <c r="V3" s="786"/>
      <c r="W3" s="786"/>
      <c r="X3" s="786"/>
      <c r="Y3" s="786"/>
      <c r="Z3" s="786"/>
      <c r="AA3" s="48" t="s">
        <v>60</v>
      </c>
    </row>
    <row r="4" spans="1:27" ht="15" customHeight="1">
      <c r="A4" s="47" t="s">
        <v>1636</v>
      </c>
      <c r="T4" s="690" t="s">
        <v>6</v>
      </c>
      <c r="U4" s="690"/>
      <c r="V4" s="690"/>
      <c r="W4" s="85" t="s">
        <v>21</v>
      </c>
      <c r="X4" s="824">
        <f>T45</f>
        <v>0</v>
      </c>
      <c r="Y4" s="642"/>
      <c r="Z4" s="642"/>
      <c r="AA4" s="47" t="s">
        <v>22</v>
      </c>
    </row>
    <row r="5" spans="1:27" ht="12.75" customHeight="1">
      <c r="A5" s="86"/>
      <c r="B5" s="784" t="s">
        <v>23</v>
      </c>
      <c r="C5" s="782"/>
      <c r="D5" s="782"/>
      <c r="E5" s="119" t="s">
        <v>7</v>
      </c>
      <c r="F5" s="88" t="s">
        <v>8</v>
      </c>
      <c r="G5" s="782" t="s">
        <v>24</v>
      </c>
      <c r="H5" s="782"/>
      <c r="I5" s="782"/>
      <c r="J5" s="782"/>
      <c r="K5" s="782"/>
      <c r="L5" s="782"/>
      <c r="M5" s="783"/>
      <c r="O5" s="89"/>
      <c r="P5" s="784" t="s">
        <v>23</v>
      </c>
      <c r="Q5" s="782"/>
      <c r="R5" s="782"/>
      <c r="S5" s="119" t="s">
        <v>7</v>
      </c>
      <c r="T5" s="88" t="s">
        <v>8</v>
      </c>
      <c r="U5" s="782" t="s">
        <v>24</v>
      </c>
      <c r="V5" s="782"/>
      <c r="W5" s="782"/>
      <c r="X5" s="782"/>
      <c r="Y5" s="782"/>
      <c r="Z5" s="782"/>
      <c r="AA5" s="783"/>
    </row>
    <row r="6" spans="1:27" ht="12.75" customHeight="1">
      <c r="A6" s="754" t="s">
        <v>507</v>
      </c>
      <c r="B6" s="757" t="s">
        <v>2172</v>
      </c>
      <c r="C6" s="758"/>
      <c r="D6" s="759"/>
      <c r="E6" s="105">
        <v>410</v>
      </c>
      <c r="F6" s="93"/>
      <c r="G6" s="764" t="s">
        <v>478</v>
      </c>
      <c r="H6" s="765"/>
      <c r="I6" s="765"/>
      <c r="J6" s="765"/>
      <c r="K6" s="765"/>
      <c r="L6" s="765"/>
      <c r="M6" s="766"/>
      <c r="O6" s="754" t="s">
        <v>577</v>
      </c>
      <c r="P6" s="770" t="s">
        <v>558</v>
      </c>
      <c r="Q6" s="771"/>
      <c r="R6" s="772"/>
      <c r="S6" s="90">
        <v>390</v>
      </c>
      <c r="T6" s="91"/>
      <c r="U6" s="764" t="s">
        <v>563</v>
      </c>
      <c r="V6" s="765"/>
      <c r="W6" s="765"/>
      <c r="X6" s="765"/>
      <c r="Y6" s="765"/>
      <c r="Z6" s="765"/>
      <c r="AA6" s="766"/>
    </row>
    <row r="7" spans="1:27" ht="12.75" customHeight="1">
      <c r="A7" s="755"/>
      <c r="B7" s="757" t="s">
        <v>2173</v>
      </c>
      <c r="C7" s="758"/>
      <c r="D7" s="759"/>
      <c r="E7" s="106">
        <v>450</v>
      </c>
      <c r="F7" s="93"/>
      <c r="G7" s="761" t="s">
        <v>479</v>
      </c>
      <c r="H7" s="762"/>
      <c r="I7" s="762"/>
      <c r="J7" s="762"/>
      <c r="K7" s="762"/>
      <c r="L7" s="762"/>
      <c r="M7" s="763"/>
      <c r="O7" s="755"/>
      <c r="P7" s="757" t="s">
        <v>559</v>
      </c>
      <c r="Q7" s="758"/>
      <c r="R7" s="759"/>
      <c r="S7" s="92">
        <v>390</v>
      </c>
      <c r="T7" s="93"/>
      <c r="U7" s="761" t="s">
        <v>564</v>
      </c>
      <c r="V7" s="762"/>
      <c r="W7" s="762"/>
      <c r="X7" s="762"/>
      <c r="Y7" s="762"/>
      <c r="Z7" s="762"/>
      <c r="AA7" s="763"/>
    </row>
    <row r="8" spans="1:27" ht="12.75" customHeight="1">
      <c r="A8" s="755"/>
      <c r="B8" s="757" t="s">
        <v>476</v>
      </c>
      <c r="C8" s="758"/>
      <c r="D8" s="759"/>
      <c r="E8" s="106">
        <v>570</v>
      </c>
      <c r="F8" s="93"/>
      <c r="G8" s="761" t="s">
        <v>480</v>
      </c>
      <c r="H8" s="762"/>
      <c r="I8" s="762"/>
      <c r="J8" s="762"/>
      <c r="K8" s="762"/>
      <c r="L8" s="762"/>
      <c r="M8" s="763"/>
      <c r="O8" s="755"/>
      <c r="P8" s="757" t="s">
        <v>2194</v>
      </c>
      <c r="Q8" s="758"/>
      <c r="R8" s="759"/>
      <c r="S8" s="106">
        <v>260</v>
      </c>
      <c r="T8" s="93"/>
      <c r="U8" s="761" t="s">
        <v>565</v>
      </c>
      <c r="V8" s="762"/>
      <c r="W8" s="762"/>
      <c r="X8" s="762"/>
      <c r="Y8" s="762"/>
      <c r="Z8" s="762"/>
      <c r="AA8" s="763"/>
    </row>
    <row r="9" spans="1:27" ht="12.75" customHeight="1">
      <c r="A9" s="755"/>
      <c r="B9" s="757" t="s">
        <v>2174</v>
      </c>
      <c r="C9" s="758"/>
      <c r="D9" s="759"/>
      <c r="E9" s="106">
        <v>490</v>
      </c>
      <c r="F9" s="93"/>
      <c r="G9" s="761" t="s">
        <v>481</v>
      </c>
      <c r="H9" s="762"/>
      <c r="I9" s="762"/>
      <c r="J9" s="762"/>
      <c r="K9" s="762"/>
      <c r="L9" s="762"/>
      <c r="M9" s="763"/>
      <c r="O9" s="755"/>
      <c r="P9" s="757" t="s">
        <v>560</v>
      </c>
      <c r="Q9" s="758"/>
      <c r="R9" s="759"/>
      <c r="S9" s="106">
        <v>370</v>
      </c>
      <c r="T9" s="93"/>
      <c r="U9" s="761" t="s">
        <v>566</v>
      </c>
      <c r="V9" s="762"/>
      <c r="W9" s="762"/>
      <c r="X9" s="762"/>
      <c r="Y9" s="762"/>
      <c r="Z9" s="762"/>
      <c r="AA9" s="763"/>
    </row>
    <row r="10" spans="1:27" ht="12.75" customHeight="1">
      <c r="A10" s="755"/>
      <c r="B10" s="757" t="s">
        <v>2175</v>
      </c>
      <c r="C10" s="758"/>
      <c r="D10" s="759"/>
      <c r="E10" s="106">
        <v>400</v>
      </c>
      <c r="F10" s="93"/>
      <c r="G10" s="761" t="s">
        <v>482</v>
      </c>
      <c r="H10" s="762"/>
      <c r="I10" s="762"/>
      <c r="J10" s="762"/>
      <c r="K10" s="762"/>
      <c r="L10" s="762"/>
      <c r="M10" s="763"/>
      <c r="O10" s="755"/>
      <c r="P10" s="757" t="s">
        <v>561</v>
      </c>
      <c r="Q10" s="758"/>
      <c r="R10" s="759"/>
      <c r="S10" s="106">
        <v>580</v>
      </c>
      <c r="T10" s="93"/>
      <c r="U10" s="761" t="s">
        <v>567</v>
      </c>
      <c r="V10" s="762"/>
      <c r="W10" s="762"/>
      <c r="X10" s="762"/>
      <c r="Y10" s="762"/>
      <c r="Z10" s="762"/>
      <c r="AA10" s="763"/>
    </row>
    <row r="11" spans="1:27" ht="12.75" customHeight="1">
      <c r="A11" s="755"/>
      <c r="B11" s="828" t="s">
        <v>477</v>
      </c>
      <c r="C11" s="463"/>
      <c r="D11" s="464"/>
      <c r="E11" s="92">
        <v>920</v>
      </c>
      <c r="F11" s="93"/>
      <c r="G11" s="761" t="s">
        <v>483</v>
      </c>
      <c r="H11" s="762"/>
      <c r="I11" s="762"/>
      <c r="J11" s="762"/>
      <c r="K11" s="762"/>
      <c r="L11" s="762"/>
      <c r="M11" s="763"/>
      <c r="O11" s="755"/>
      <c r="P11" s="147" t="s">
        <v>562</v>
      </c>
      <c r="Q11" s="148"/>
      <c r="R11" s="149"/>
      <c r="S11" s="92">
        <v>440</v>
      </c>
      <c r="T11" s="93"/>
      <c r="U11" s="761" t="s">
        <v>568</v>
      </c>
      <c r="V11" s="762"/>
      <c r="W11" s="762"/>
      <c r="X11" s="762"/>
      <c r="Y11" s="762"/>
      <c r="Z11" s="762"/>
      <c r="AA11" s="763"/>
    </row>
    <row r="12" spans="1:27" ht="12.75" customHeight="1">
      <c r="A12" s="755"/>
      <c r="B12" s="828" t="s">
        <v>2176</v>
      </c>
      <c r="C12" s="463"/>
      <c r="D12" s="464"/>
      <c r="E12" s="92">
        <v>730</v>
      </c>
      <c r="F12" s="93"/>
      <c r="G12" s="761" t="s">
        <v>484</v>
      </c>
      <c r="H12" s="762"/>
      <c r="I12" s="762"/>
      <c r="J12" s="762"/>
      <c r="K12" s="762"/>
      <c r="L12" s="762"/>
      <c r="M12" s="763"/>
      <c r="O12" s="755"/>
      <c r="P12" s="147" t="s">
        <v>2195</v>
      </c>
      <c r="Q12" s="148"/>
      <c r="R12" s="149"/>
      <c r="S12" s="92">
        <v>760</v>
      </c>
      <c r="T12" s="93"/>
      <c r="U12" s="761" t="s">
        <v>569</v>
      </c>
      <c r="V12" s="762"/>
      <c r="W12" s="762"/>
      <c r="X12" s="762"/>
      <c r="Y12" s="762"/>
      <c r="Z12" s="762"/>
      <c r="AA12" s="763"/>
    </row>
    <row r="13" spans="1:27" ht="12.75" customHeight="1">
      <c r="A13" s="755"/>
      <c r="B13" s="757" t="s">
        <v>2177</v>
      </c>
      <c r="C13" s="758"/>
      <c r="D13" s="759"/>
      <c r="E13" s="106">
        <v>750</v>
      </c>
      <c r="F13" s="93"/>
      <c r="G13" s="761" t="s">
        <v>485</v>
      </c>
      <c r="H13" s="762"/>
      <c r="I13" s="762"/>
      <c r="J13" s="762"/>
      <c r="K13" s="762"/>
      <c r="L13" s="762"/>
      <c r="M13" s="763"/>
      <c r="O13" s="755"/>
      <c r="P13" s="147" t="s">
        <v>2196</v>
      </c>
      <c r="Q13" s="148"/>
      <c r="R13" s="149"/>
      <c r="S13" s="92">
        <v>430</v>
      </c>
      <c r="T13" s="93"/>
      <c r="U13" s="761" t="s">
        <v>570</v>
      </c>
      <c r="V13" s="762"/>
      <c r="W13" s="762"/>
      <c r="X13" s="762"/>
      <c r="Y13" s="762"/>
      <c r="Z13" s="762"/>
      <c r="AA13" s="763"/>
    </row>
    <row r="14" spans="1:27" ht="12.75" customHeight="1">
      <c r="A14" s="755"/>
      <c r="B14" s="757" t="s">
        <v>2178</v>
      </c>
      <c r="C14" s="758"/>
      <c r="D14" s="759"/>
      <c r="E14" s="106">
        <v>520</v>
      </c>
      <c r="F14" s="93"/>
      <c r="G14" s="761" t="s">
        <v>486</v>
      </c>
      <c r="H14" s="762"/>
      <c r="I14" s="762"/>
      <c r="J14" s="762"/>
      <c r="K14" s="762"/>
      <c r="L14" s="762"/>
      <c r="M14" s="763"/>
      <c r="O14" s="755"/>
      <c r="P14" s="147" t="s">
        <v>2197</v>
      </c>
      <c r="Q14" s="148"/>
      <c r="R14" s="149"/>
      <c r="S14" s="92">
        <v>360</v>
      </c>
      <c r="T14" s="93"/>
      <c r="U14" s="761" t="s">
        <v>571</v>
      </c>
      <c r="V14" s="762"/>
      <c r="W14" s="762"/>
      <c r="X14" s="762"/>
      <c r="Y14" s="762"/>
      <c r="Z14" s="762"/>
      <c r="AA14" s="763"/>
    </row>
    <row r="15" spans="1:27" ht="12.75" customHeight="1">
      <c r="A15" s="755"/>
      <c r="B15" s="799" t="s">
        <v>2179</v>
      </c>
      <c r="C15" s="800"/>
      <c r="D15" s="801"/>
      <c r="E15" s="106">
        <v>640</v>
      </c>
      <c r="F15" s="93"/>
      <c r="G15" s="767" t="s">
        <v>487</v>
      </c>
      <c r="H15" s="768"/>
      <c r="I15" s="768"/>
      <c r="J15" s="768"/>
      <c r="K15" s="768"/>
      <c r="L15" s="768"/>
      <c r="M15" s="769"/>
      <c r="O15" s="755"/>
      <c r="P15" s="147" t="s">
        <v>2198</v>
      </c>
      <c r="Q15" s="148"/>
      <c r="R15" s="149"/>
      <c r="S15" s="92">
        <v>470</v>
      </c>
      <c r="T15" s="93"/>
      <c r="U15" s="761" t="s">
        <v>572</v>
      </c>
      <c r="V15" s="762"/>
      <c r="W15" s="762"/>
      <c r="X15" s="762"/>
      <c r="Y15" s="762"/>
      <c r="Z15" s="762"/>
      <c r="AA15" s="763"/>
    </row>
    <row r="16" spans="1:27" ht="12.75" customHeight="1">
      <c r="A16" s="756"/>
      <c r="B16" s="760" t="s">
        <v>10</v>
      </c>
      <c r="C16" s="661"/>
      <c r="D16" s="662"/>
      <c r="E16" s="107">
        <f>SUM(E6:E15)</f>
        <v>5880</v>
      </c>
      <c r="F16" s="98">
        <f>SUM(F6:F15)</f>
        <v>0</v>
      </c>
      <c r="G16" s="485"/>
      <c r="H16" s="486"/>
      <c r="I16" s="486"/>
      <c r="J16" s="486"/>
      <c r="K16" s="486"/>
      <c r="L16" s="486"/>
      <c r="M16" s="505"/>
      <c r="O16" s="755"/>
      <c r="P16" s="147" t="s">
        <v>2199</v>
      </c>
      <c r="Q16" s="148"/>
      <c r="R16" s="149"/>
      <c r="S16" s="92">
        <v>370</v>
      </c>
      <c r="T16" s="93"/>
      <c r="U16" s="761" t="s">
        <v>573</v>
      </c>
      <c r="V16" s="762"/>
      <c r="W16" s="762"/>
      <c r="X16" s="762"/>
      <c r="Y16" s="762"/>
      <c r="Z16" s="762"/>
      <c r="AA16" s="763"/>
    </row>
    <row r="17" spans="1:27" ht="12.75" customHeight="1">
      <c r="A17" s="754" t="s">
        <v>509</v>
      </c>
      <c r="B17" s="770" t="s">
        <v>488</v>
      </c>
      <c r="C17" s="771"/>
      <c r="D17" s="772"/>
      <c r="E17" s="105">
        <v>860</v>
      </c>
      <c r="F17" s="93"/>
      <c r="G17" s="764" t="s">
        <v>496</v>
      </c>
      <c r="H17" s="765"/>
      <c r="I17" s="765"/>
      <c r="J17" s="765"/>
      <c r="K17" s="765"/>
      <c r="L17" s="765"/>
      <c r="M17" s="766"/>
      <c r="O17" s="755"/>
      <c r="P17" s="147" t="s">
        <v>2200</v>
      </c>
      <c r="Q17" s="148"/>
      <c r="R17" s="149"/>
      <c r="S17" s="92">
        <v>410</v>
      </c>
      <c r="T17" s="93"/>
      <c r="U17" s="761" t="s">
        <v>574</v>
      </c>
      <c r="V17" s="762"/>
      <c r="W17" s="762"/>
      <c r="X17" s="762"/>
      <c r="Y17" s="762"/>
      <c r="Z17" s="762"/>
      <c r="AA17" s="763"/>
    </row>
    <row r="18" spans="1:27" ht="12.75" customHeight="1">
      <c r="A18" s="755"/>
      <c r="B18" s="757" t="s">
        <v>2180</v>
      </c>
      <c r="C18" s="758"/>
      <c r="D18" s="759"/>
      <c r="E18" s="106">
        <v>590</v>
      </c>
      <c r="F18" s="93"/>
      <c r="G18" s="761" t="s">
        <v>497</v>
      </c>
      <c r="H18" s="762"/>
      <c r="I18" s="762"/>
      <c r="J18" s="762"/>
      <c r="K18" s="762"/>
      <c r="L18" s="762"/>
      <c r="M18" s="763"/>
      <c r="O18" s="755"/>
      <c r="P18" s="147" t="s">
        <v>2201</v>
      </c>
      <c r="Q18" s="148"/>
      <c r="R18" s="149"/>
      <c r="S18" s="92">
        <v>570</v>
      </c>
      <c r="T18" s="93"/>
      <c r="U18" s="761" t="s">
        <v>575</v>
      </c>
      <c r="V18" s="762"/>
      <c r="W18" s="762"/>
      <c r="X18" s="762"/>
      <c r="Y18" s="762"/>
      <c r="Z18" s="762"/>
      <c r="AA18" s="763"/>
    </row>
    <row r="19" spans="1:27" ht="12.75" customHeight="1">
      <c r="A19" s="755"/>
      <c r="B19" s="757" t="s">
        <v>489</v>
      </c>
      <c r="C19" s="758"/>
      <c r="D19" s="759"/>
      <c r="E19" s="106">
        <v>360</v>
      </c>
      <c r="F19" s="93"/>
      <c r="G19" s="761" t="s">
        <v>498</v>
      </c>
      <c r="H19" s="762"/>
      <c r="I19" s="762"/>
      <c r="J19" s="762"/>
      <c r="K19" s="762"/>
      <c r="L19" s="762"/>
      <c r="M19" s="763"/>
      <c r="O19" s="756"/>
      <c r="P19" s="760" t="s">
        <v>10</v>
      </c>
      <c r="Q19" s="661"/>
      <c r="R19" s="662"/>
      <c r="S19" s="96">
        <f>SUM(S6:S18)</f>
        <v>5800</v>
      </c>
      <c r="T19" s="98">
        <f>SUM(T6:T18)</f>
        <v>0</v>
      </c>
      <c r="U19" s="485"/>
      <c r="V19" s="486"/>
      <c r="W19" s="486"/>
      <c r="X19" s="486"/>
      <c r="Y19" s="486"/>
      <c r="Z19" s="486"/>
      <c r="AA19" s="505"/>
    </row>
    <row r="20" spans="1:27" ht="12.75" customHeight="1">
      <c r="A20" s="755"/>
      <c r="B20" s="757" t="s">
        <v>490</v>
      </c>
      <c r="C20" s="758"/>
      <c r="D20" s="759"/>
      <c r="E20" s="106">
        <v>410</v>
      </c>
      <c r="F20" s="93"/>
      <c r="G20" s="761" t="s">
        <v>499</v>
      </c>
      <c r="H20" s="762"/>
      <c r="I20" s="762"/>
      <c r="J20" s="762"/>
      <c r="K20" s="762"/>
      <c r="L20" s="762"/>
      <c r="M20" s="763"/>
      <c r="O20" s="905" t="s">
        <v>1895</v>
      </c>
      <c r="P20" s="825" t="s">
        <v>1892</v>
      </c>
      <c r="Q20" s="826"/>
      <c r="R20" s="827"/>
      <c r="S20" s="150">
        <v>380</v>
      </c>
      <c r="T20" s="151"/>
      <c r="U20" s="908" t="s">
        <v>1893</v>
      </c>
      <c r="V20" s="909"/>
      <c r="W20" s="909"/>
      <c r="X20" s="909"/>
      <c r="Y20" s="909"/>
      <c r="Z20" s="909"/>
      <c r="AA20" s="910"/>
    </row>
    <row r="21" spans="1:27" ht="12.75" customHeight="1">
      <c r="A21" s="755"/>
      <c r="B21" s="757" t="s">
        <v>491</v>
      </c>
      <c r="C21" s="758"/>
      <c r="D21" s="759"/>
      <c r="E21" s="106">
        <v>470</v>
      </c>
      <c r="F21" s="93"/>
      <c r="G21" s="761" t="s">
        <v>500</v>
      </c>
      <c r="H21" s="762"/>
      <c r="I21" s="762"/>
      <c r="J21" s="762"/>
      <c r="K21" s="762"/>
      <c r="L21" s="762"/>
      <c r="M21" s="763"/>
      <c r="O21" s="906"/>
      <c r="P21" s="821" t="s">
        <v>2202</v>
      </c>
      <c r="Q21" s="822"/>
      <c r="R21" s="823"/>
      <c r="S21" s="152">
        <v>580</v>
      </c>
      <c r="T21" s="153"/>
      <c r="U21" s="911" t="s">
        <v>1643</v>
      </c>
      <c r="V21" s="912"/>
      <c r="W21" s="912"/>
      <c r="X21" s="912"/>
      <c r="Y21" s="912"/>
      <c r="Z21" s="912"/>
      <c r="AA21" s="913"/>
    </row>
    <row r="22" spans="1:27" ht="12.75" customHeight="1">
      <c r="A22" s="755"/>
      <c r="B22" s="821" t="s">
        <v>492</v>
      </c>
      <c r="C22" s="822"/>
      <c r="D22" s="823"/>
      <c r="E22" s="106">
        <v>640</v>
      </c>
      <c r="F22" s="121"/>
      <c r="G22" s="818" t="s">
        <v>501</v>
      </c>
      <c r="H22" s="819"/>
      <c r="I22" s="819"/>
      <c r="J22" s="819"/>
      <c r="K22" s="819"/>
      <c r="L22" s="819"/>
      <c r="M22" s="820"/>
      <c r="O22" s="906"/>
      <c r="P22" s="893" t="s">
        <v>2203</v>
      </c>
      <c r="Q22" s="894"/>
      <c r="R22" s="895"/>
      <c r="S22" s="152">
        <v>530</v>
      </c>
      <c r="T22" s="153"/>
      <c r="U22" s="899" t="s">
        <v>1894</v>
      </c>
      <c r="V22" s="900"/>
      <c r="W22" s="900"/>
      <c r="X22" s="900"/>
      <c r="Y22" s="900"/>
      <c r="Z22" s="900"/>
      <c r="AA22" s="901"/>
    </row>
    <row r="23" spans="1:27" ht="12.75" customHeight="1">
      <c r="A23" s="755"/>
      <c r="B23" s="821" t="s">
        <v>493</v>
      </c>
      <c r="C23" s="822"/>
      <c r="D23" s="823"/>
      <c r="E23" s="106">
        <v>330</v>
      </c>
      <c r="F23" s="121"/>
      <c r="G23" s="818" t="s">
        <v>502</v>
      </c>
      <c r="H23" s="819"/>
      <c r="I23" s="819"/>
      <c r="J23" s="819"/>
      <c r="K23" s="819"/>
      <c r="L23" s="819"/>
      <c r="M23" s="820"/>
      <c r="O23" s="907"/>
      <c r="P23" s="760" t="s">
        <v>10</v>
      </c>
      <c r="Q23" s="661"/>
      <c r="R23" s="662"/>
      <c r="S23" s="107">
        <f>SUM(S20:S22)</f>
        <v>1490</v>
      </c>
      <c r="T23" s="140">
        <f>SUM(T20:T22)</f>
        <v>0</v>
      </c>
      <c r="U23" s="902"/>
      <c r="V23" s="903"/>
      <c r="W23" s="903"/>
      <c r="X23" s="903"/>
      <c r="Y23" s="903"/>
      <c r="Z23" s="903"/>
      <c r="AA23" s="904"/>
    </row>
    <row r="24" spans="1:27" ht="12.75" customHeight="1">
      <c r="A24" s="755"/>
      <c r="B24" s="821" t="s">
        <v>494</v>
      </c>
      <c r="C24" s="822"/>
      <c r="D24" s="823"/>
      <c r="E24" s="106">
        <v>580</v>
      </c>
      <c r="F24" s="121"/>
      <c r="G24" s="818" t="s">
        <v>503</v>
      </c>
      <c r="H24" s="819"/>
      <c r="I24" s="819"/>
      <c r="J24" s="819"/>
      <c r="K24" s="819"/>
      <c r="L24" s="819"/>
      <c r="M24" s="820"/>
      <c r="O24" s="754" t="s">
        <v>631</v>
      </c>
      <c r="P24" s="770" t="s">
        <v>630</v>
      </c>
      <c r="Q24" s="771"/>
      <c r="R24" s="772"/>
      <c r="S24" s="90">
        <v>560</v>
      </c>
      <c r="T24" s="91"/>
      <c r="U24" s="884" t="s">
        <v>578</v>
      </c>
      <c r="V24" s="885"/>
      <c r="W24" s="885"/>
      <c r="X24" s="885"/>
      <c r="Y24" s="885"/>
      <c r="Z24" s="885"/>
      <c r="AA24" s="886"/>
    </row>
    <row r="25" spans="1:27" ht="12.75" customHeight="1">
      <c r="A25" s="755"/>
      <c r="B25" s="821" t="s">
        <v>495</v>
      </c>
      <c r="C25" s="822"/>
      <c r="D25" s="823"/>
      <c r="E25" s="106">
        <v>410</v>
      </c>
      <c r="F25" s="121"/>
      <c r="G25" s="818" t="s">
        <v>504</v>
      </c>
      <c r="H25" s="819"/>
      <c r="I25" s="819"/>
      <c r="J25" s="819"/>
      <c r="K25" s="819"/>
      <c r="L25" s="819"/>
      <c r="M25" s="820"/>
      <c r="O25" s="755"/>
      <c r="P25" s="757" t="s">
        <v>2204</v>
      </c>
      <c r="Q25" s="758"/>
      <c r="R25" s="759"/>
      <c r="S25" s="106">
        <v>730</v>
      </c>
      <c r="T25" s="121"/>
      <c r="U25" s="881" t="s">
        <v>579</v>
      </c>
      <c r="V25" s="882"/>
      <c r="W25" s="882"/>
      <c r="X25" s="882"/>
      <c r="Y25" s="882"/>
      <c r="Z25" s="882"/>
      <c r="AA25" s="883"/>
    </row>
    <row r="26" spans="1:27" ht="12.75" customHeight="1">
      <c r="A26" s="755"/>
      <c r="B26" s="893" t="s">
        <v>2181</v>
      </c>
      <c r="C26" s="894"/>
      <c r="D26" s="895"/>
      <c r="E26" s="106">
        <v>420</v>
      </c>
      <c r="F26" s="121"/>
      <c r="G26" s="878" t="s">
        <v>505</v>
      </c>
      <c r="H26" s="879"/>
      <c r="I26" s="879"/>
      <c r="J26" s="879"/>
      <c r="K26" s="879"/>
      <c r="L26" s="879"/>
      <c r="M26" s="880"/>
      <c r="O26" s="755"/>
      <c r="P26" s="757" t="s">
        <v>2205</v>
      </c>
      <c r="Q26" s="758"/>
      <c r="R26" s="759"/>
      <c r="S26" s="106">
        <v>730</v>
      </c>
      <c r="T26" s="121"/>
      <c r="U26" s="881" t="s">
        <v>580</v>
      </c>
      <c r="V26" s="882"/>
      <c r="W26" s="882"/>
      <c r="X26" s="882"/>
      <c r="Y26" s="882"/>
      <c r="Z26" s="882"/>
      <c r="AA26" s="883"/>
    </row>
    <row r="27" spans="1:27" ht="12.75" customHeight="1">
      <c r="A27" s="756"/>
      <c r="B27" s="760" t="s">
        <v>10</v>
      </c>
      <c r="C27" s="661"/>
      <c r="D27" s="846"/>
      <c r="E27" s="107">
        <f>SUM(E17:E26)</f>
        <v>5070</v>
      </c>
      <c r="F27" s="98">
        <f>SUM(F17:F26)</f>
        <v>0</v>
      </c>
      <c r="G27" s="485"/>
      <c r="H27" s="486"/>
      <c r="I27" s="486"/>
      <c r="J27" s="486"/>
      <c r="K27" s="486"/>
      <c r="L27" s="486"/>
      <c r="M27" s="505"/>
      <c r="O27" s="755"/>
      <c r="P27" s="757" t="s">
        <v>2206</v>
      </c>
      <c r="Q27" s="758"/>
      <c r="R27" s="759"/>
      <c r="S27" s="106">
        <v>1150</v>
      </c>
      <c r="T27" s="121"/>
      <c r="U27" s="881" t="s">
        <v>581</v>
      </c>
      <c r="V27" s="882"/>
      <c r="W27" s="882"/>
      <c r="X27" s="882"/>
      <c r="Y27" s="882"/>
      <c r="Z27" s="882"/>
      <c r="AA27" s="883"/>
    </row>
    <row r="28" spans="1:27" ht="12.75" customHeight="1">
      <c r="A28" s="754" t="s">
        <v>535</v>
      </c>
      <c r="B28" s="770" t="s">
        <v>510</v>
      </c>
      <c r="C28" s="771"/>
      <c r="D28" s="772"/>
      <c r="E28" s="105">
        <v>360</v>
      </c>
      <c r="F28" s="93"/>
      <c r="G28" s="764" t="s">
        <v>521</v>
      </c>
      <c r="H28" s="765"/>
      <c r="I28" s="765"/>
      <c r="J28" s="765"/>
      <c r="K28" s="765"/>
      <c r="L28" s="765"/>
      <c r="M28" s="766"/>
      <c r="O28" s="755"/>
      <c r="P28" s="757" t="s">
        <v>2207</v>
      </c>
      <c r="Q28" s="758"/>
      <c r="R28" s="759"/>
      <c r="S28" s="106">
        <v>730</v>
      </c>
      <c r="T28" s="121"/>
      <c r="U28" s="881" t="s">
        <v>582</v>
      </c>
      <c r="V28" s="882"/>
      <c r="W28" s="882"/>
      <c r="X28" s="882"/>
      <c r="Y28" s="882"/>
      <c r="Z28" s="882"/>
      <c r="AA28" s="883"/>
    </row>
    <row r="29" spans="1:27" ht="12.75" customHeight="1">
      <c r="A29" s="755"/>
      <c r="B29" s="757" t="s">
        <v>511</v>
      </c>
      <c r="C29" s="758"/>
      <c r="D29" s="759"/>
      <c r="E29" s="106">
        <v>430</v>
      </c>
      <c r="F29" s="93"/>
      <c r="G29" s="761" t="s">
        <v>522</v>
      </c>
      <c r="H29" s="762"/>
      <c r="I29" s="762"/>
      <c r="J29" s="762"/>
      <c r="K29" s="762"/>
      <c r="L29" s="762"/>
      <c r="M29" s="763"/>
      <c r="O29" s="755"/>
      <c r="P29" s="757" t="s">
        <v>2208</v>
      </c>
      <c r="Q29" s="758"/>
      <c r="R29" s="759"/>
      <c r="S29" s="106">
        <v>620</v>
      </c>
      <c r="T29" s="121"/>
      <c r="U29" s="881" t="s">
        <v>583</v>
      </c>
      <c r="V29" s="882"/>
      <c r="W29" s="882"/>
      <c r="X29" s="882"/>
      <c r="Y29" s="882"/>
      <c r="Z29" s="882"/>
      <c r="AA29" s="883"/>
    </row>
    <row r="30" spans="1:27" ht="12.75" customHeight="1">
      <c r="A30" s="755"/>
      <c r="B30" s="757" t="s">
        <v>512</v>
      </c>
      <c r="C30" s="758"/>
      <c r="D30" s="759"/>
      <c r="E30" s="106">
        <v>530</v>
      </c>
      <c r="F30" s="93"/>
      <c r="G30" s="761" t="s">
        <v>523</v>
      </c>
      <c r="H30" s="762"/>
      <c r="I30" s="762"/>
      <c r="J30" s="762"/>
      <c r="K30" s="762"/>
      <c r="L30" s="762"/>
      <c r="M30" s="763"/>
      <c r="O30" s="755"/>
      <c r="P30" s="757" t="s">
        <v>2209</v>
      </c>
      <c r="Q30" s="758"/>
      <c r="R30" s="759"/>
      <c r="S30" s="106">
        <v>650</v>
      </c>
      <c r="T30" s="121"/>
      <c r="U30" s="881" t="s">
        <v>584</v>
      </c>
      <c r="V30" s="882"/>
      <c r="W30" s="882"/>
      <c r="X30" s="882"/>
      <c r="Y30" s="882"/>
      <c r="Z30" s="882"/>
      <c r="AA30" s="883"/>
    </row>
    <row r="31" spans="1:27" ht="12.75" customHeight="1">
      <c r="A31" s="755"/>
      <c r="B31" s="821" t="s">
        <v>513</v>
      </c>
      <c r="C31" s="822"/>
      <c r="D31" s="823"/>
      <c r="E31" s="106">
        <v>620</v>
      </c>
      <c r="F31" s="121"/>
      <c r="G31" s="761" t="s">
        <v>524</v>
      </c>
      <c r="H31" s="762"/>
      <c r="I31" s="762"/>
      <c r="J31" s="762"/>
      <c r="K31" s="762"/>
      <c r="L31" s="762"/>
      <c r="M31" s="763"/>
      <c r="O31" s="755"/>
      <c r="P31" s="757" t="s">
        <v>2210</v>
      </c>
      <c r="Q31" s="758"/>
      <c r="R31" s="759"/>
      <c r="S31" s="106">
        <v>1070</v>
      </c>
      <c r="T31" s="121"/>
      <c r="U31" s="881" t="s">
        <v>585</v>
      </c>
      <c r="V31" s="882"/>
      <c r="W31" s="882"/>
      <c r="X31" s="882"/>
      <c r="Y31" s="882"/>
      <c r="Z31" s="882"/>
      <c r="AA31" s="883"/>
    </row>
    <row r="32" spans="1:27" ht="12.75" customHeight="1">
      <c r="A32" s="755"/>
      <c r="B32" s="821" t="s">
        <v>514</v>
      </c>
      <c r="C32" s="822"/>
      <c r="D32" s="823"/>
      <c r="E32" s="106">
        <v>400</v>
      </c>
      <c r="F32" s="121"/>
      <c r="G32" s="761" t="s">
        <v>525</v>
      </c>
      <c r="H32" s="762"/>
      <c r="I32" s="762"/>
      <c r="J32" s="762"/>
      <c r="K32" s="762"/>
      <c r="L32" s="762"/>
      <c r="M32" s="763"/>
      <c r="O32" s="755"/>
      <c r="P32" s="757" t="s">
        <v>2211</v>
      </c>
      <c r="Q32" s="758"/>
      <c r="R32" s="759"/>
      <c r="S32" s="106">
        <v>590</v>
      </c>
      <c r="T32" s="121"/>
      <c r="U32" s="881" t="s">
        <v>586</v>
      </c>
      <c r="V32" s="882"/>
      <c r="W32" s="882"/>
      <c r="X32" s="882"/>
      <c r="Y32" s="882"/>
      <c r="Z32" s="882"/>
      <c r="AA32" s="883"/>
    </row>
    <row r="33" spans="1:27" ht="12.75" customHeight="1">
      <c r="A33" s="755"/>
      <c r="B33" s="821" t="s">
        <v>2182</v>
      </c>
      <c r="C33" s="822"/>
      <c r="D33" s="823"/>
      <c r="E33" s="106">
        <v>510</v>
      </c>
      <c r="F33" s="121"/>
      <c r="G33" s="761" t="s">
        <v>526</v>
      </c>
      <c r="H33" s="762"/>
      <c r="I33" s="762"/>
      <c r="J33" s="762"/>
      <c r="K33" s="762"/>
      <c r="L33" s="762"/>
      <c r="M33" s="763"/>
      <c r="O33" s="755"/>
      <c r="P33" s="799" t="s">
        <v>2212</v>
      </c>
      <c r="Q33" s="800"/>
      <c r="R33" s="801"/>
      <c r="S33" s="154">
        <v>940</v>
      </c>
      <c r="T33" s="155"/>
      <c r="U33" s="896" t="s">
        <v>587</v>
      </c>
      <c r="V33" s="897"/>
      <c r="W33" s="897"/>
      <c r="X33" s="897"/>
      <c r="Y33" s="897"/>
      <c r="Z33" s="897"/>
      <c r="AA33" s="898"/>
    </row>
    <row r="34" spans="1:27" ht="12.75" customHeight="1">
      <c r="A34" s="755"/>
      <c r="B34" s="821" t="s">
        <v>515</v>
      </c>
      <c r="C34" s="822"/>
      <c r="D34" s="823"/>
      <c r="E34" s="106">
        <v>320</v>
      </c>
      <c r="F34" s="121"/>
      <c r="G34" s="761" t="s">
        <v>527</v>
      </c>
      <c r="H34" s="762"/>
      <c r="I34" s="762"/>
      <c r="J34" s="762"/>
      <c r="K34" s="762"/>
      <c r="L34" s="762"/>
      <c r="M34" s="763"/>
      <c r="O34" s="756"/>
      <c r="P34" s="760" t="s">
        <v>9</v>
      </c>
      <c r="Q34" s="661"/>
      <c r="R34" s="662"/>
      <c r="S34" s="96">
        <f>SUM(S24:S33)</f>
        <v>7770</v>
      </c>
      <c r="T34" s="98">
        <f>SUM(T24:T33)</f>
        <v>0</v>
      </c>
      <c r="U34" s="485"/>
      <c r="V34" s="486"/>
      <c r="W34" s="486"/>
      <c r="X34" s="486"/>
      <c r="Y34" s="486"/>
      <c r="Z34" s="486"/>
      <c r="AA34" s="505"/>
    </row>
    <row r="35" spans="1:27" ht="12.75" customHeight="1">
      <c r="A35" s="755"/>
      <c r="B35" s="757" t="s">
        <v>516</v>
      </c>
      <c r="C35" s="758"/>
      <c r="D35" s="759"/>
      <c r="E35" s="106">
        <v>390</v>
      </c>
      <c r="F35" s="93"/>
      <c r="G35" s="761" t="s">
        <v>528</v>
      </c>
      <c r="H35" s="762"/>
      <c r="I35" s="762"/>
      <c r="J35" s="762"/>
      <c r="K35" s="762"/>
      <c r="L35" s="762"/>
      <c r="M35" s="763"/>
      <c r="O35" s="754" t="s">
        <v>2011</v>
      </c>
      <c r="P35" s="770" t="s">
        <v>2213</v>
      </c>
      <c r="Q35" s="771"/>
      <c r="R35" s="772"/>
      <c r="S35" s="90">
        <v>470</v>
      </c>
      <c r="T35" s="91"/>
      <c r="U35" s="488" t="s">
        <v>588</v>
      </c>
      <c r="V35" s="489"/>
      <c r="W35" s="489"/>
      <c r="X35" s="489"/>
      <c r="Y35" s="489"/>
      <c r="Z35" s="489"/>
      <c r="AA35" s="501"/>
    </row>
    <row r="36" spans="1:27" ht="12.75" customHeight="1">
      <c r="A36" s="755"/>
      <c r="B36" s="757" t="s">
        <v>517</v>
      </c>
      <c r="C36" s="758"/>
      <c r="D36" s="759"/>
      <c r="E36" s="106">
        <v>400</v>
      </c>
      <c r="F36" s="93"/>
      <c r="G36" s="761" t="s">
        <v>529</v>
      </c>
      <c r="H36" s="762"/>
      <c r="I36" s="762"/>
      <c r="J36" s="762"/>
      <c r="K36" s="762"/>
      <c r="L36" s="762"/>
      <c r="M36" s="763"/>
      <c r="O36" s="755"/>
      <c r="P36" s="757" t="s">
        <v>632</v>
      </c>
      <c r="Q36" s="758"/>
      <c r="R36" s="759"/>
      <c r="S36" s="92">
        <v>180</v>
      </c>
      <c r="T36" s="93"/>
      <c r="U36" s="465" t="s">
        <v>589</v>
      </c>
      <c r="V36" s="466"/>
      <c r="W36" s="466"/>
      <c r="X36" s="466"/>
      <c r="Y36" s="466"/>
      <c r="Z36" s="466"/>
      <c r="AA36" s="478"/>
    </row>
    <row r="37" spans="1:27" ht="12.75" customHeight="1">
      <c r="A37" s="755"/>
      <c r="B37" s="757" t="s">
        <v>518</v>
      </c>
      <c r="C37" s="758"/>
      <c r="D37" s="759"/>
      <c r="E37" s="106">
        <v>530</v>
      </c>
      <c r="F37" s="93"/>
      <c r="G37" s="761" t="s">
        <v>530</v>
      </c>
      <c r="H37" s="762"/>
      <c r="I37" s="762"/>
      <c r="J37" s="762"/>
      <c r="K37" s="762"/>
      <c r="L37" s="762"/>
      <c r="M37" s="763"/>
      <c r="O37" s="755"/>
      <c r="P37" s="757" t="s">
        <v>633</v>
      </c>
      <c r="Q37" s="758"/>
      <c r="R37" s="759"/>
      <c r="S37" s="106">
        <v>780</v>
      </c>
      <c r="T37" s="121"/>
      <c r="U37" s="465" t="s">
        <v>590</v>
      </c>
      <c r="V37" s="466"/>
      <c r="W37" s="466"/>
      <c r="X37" s="466"/>
      <c r="Y37" s="466"/>
      <c r="Z37" s="466"/>
      <c r="AA37" s="478"/>
    </row>
    <row r="38" spans="1:27" ht="12.75" customHeight="1">
      <c r="A38" s="755"/>
      <c r="B38" s="757" t="s">
        <v>519</v>
      </c>
      <c r="C38" s="758"/>
      <c r="D38" s="759"/>
      <c r="E38" s="106">
        <v>580</v>
      </c>
      <c r="F38" s="93"/>
      <c r="G38" s="761" t="s">
        <v>531</v>
      </c>
      <c r="H38" s="762"/>
      <c r="I38" s="762"/>
      <c r="J38" s="762"/>
      <c r="K38" s="762"/>
      <c r="L38" s="762"/>
      <c r="M38" s="763"/>
      <c r="O38" s="755"/>
      <c r="P38" s="757" t="s">
        <v>634</v>
      </c>
      <c r="Q38" s="758"/>
      <c r="R38" s="759"/>
      <c r="S38" s="92">
        <v>860</v>
      </c>
      <c r="T38" s="93"/>
      <c r="U38" s="465" t="s">
        <v>591</v>
      </c>
      <c r="V38" s="466"/>
      <c r="W38" s="466"/>
      <c r="X38" s="466"/>
      <c r="Y38" s="466"/>
      <c r="Z38" s="466"/>
      <c r="AA38" s="478"/>
    </row>
    <row r="39" spans="1:27" ht="12.75" customHeight="1">
      <c r="A39" s="755"/>
      <c r="B39" s="757" t="s">
        <v>520</v>
      </c>
      <c r="C39" s="758"/>
      <c r="D39" s="759"/>
      <c r="E39" s="106">
        <v>610</v>
      </c>
      <c r="F39" s="93"/>
      <c r="G39" s="761" t="s">
        <v>532</v>
      </c>
      <c r="H39" s="762"/>
      <c r="I39" s="762"/>
      <c r="J39" s="762"/>
      <c r="K39" s="762"/>
      <c r="L39" s="762"/>
      <c r="M39" s="763"/>
      <c r="O39" s="755"/>
      <c r="P39" s="757" t="s">
        <v>2214</v>
      </c>
      <c r="Q39" s="758"/>
      <c r="R39" s="759"/>
      <c r="S39" s="92">
        <v>370</v>
      </c>
      <c r="T39" s="93"/>
      <c r="U39" s="465" t="s">
        <v>592</v>
      </c>
      <c r="V39" s="466"/>
      <c r="W39" s="466"/>
      <c r="X39" s="466"/>
      <c r="Y39" s="466"/>
      <c r="Z39" s="466"/>
      <c r="AA39" s="478"/>
    </row>
    <row r="40" spans="1:27" ht="12.75" customHeight="1">
      <c r="A40" s="755"/>
      <c r="B40" s="875" t="s">
        <v>2183</v>
      </c>
      <c r="C40" s="876"/>
      <c r="D40" s="877"/>
      <c r="E40" s="122">
        <v>630</v>
      </c>
      <c r="F40" s="93"/>
      <c r="G40" s="887" t="s">
        <v>533</v>
      </c>
      <c r="H40" s="888"/>
      <c r="I40" s="888"/>
      <c r="J40" s="888"/>
      <c r="K40" s="888"/>
      <c r="L40" s="888"/>
      <c r="M40" s="889"/>
      <c r="O40" s="755"/>
      <c r="P40" s="757" t="s">
        <v>2215</v>
      </c>
      <c r="Q40" s="758"/>
      <c r="R40" s="759"/>
      <c r="S40" s="92">
        <v>350</v>
      </c>
      <c r="T40" s="93"/>
      <c r="U40" s="465" t="s">
        <v>593</v>
      </c>
      <c r="V40" s="466"/>
      <c r="W40" s="466"/>
      <c r="X40" s="466"/>
      <c r="Y40" s="466"/>
      <c r="Z40" s="466"/>
      <c r="AA40" s="478"/>
    </row>
    <row r="41" spans="1:27" ht="12.75" customHeight="1">
      <c r="A41" s="756"/>
      <c r="B41" s="760" t="s">
        <v>10</v>
      </c>
      <c r="C41" s="661"/>
      <c r="D41" s="846"/>
      <c r="E41" s="107">
        <f>SUM(E28:E40)</f>
        <v>6310</v>
      </c>
      <c r="F41" s="98">
        <f>SUM(F28:F40)</f>
        <v>0</v>
      </c>
      <c r="G41" s="485"/>
      <c r="H41" s="486"/>
      <c r="I41" s="486"/>
      <c r="J41" s="486"/>
      <c r="K41" s="486"/>
      <c r="L41" s="486"/>
      <c r="M41" s="505"/>
      <c r="O41" s="756"/>
      <c r="P41" s="760" t="s">
        <v>10</v>
      </c>
      <c r="Q41" s="661"/>
      <c r="R41" s="662"/>
      <c r="S41" s="96">
        <f>SUM(S35:S40)</f>
        <v>3010</v>
      </c>
      <c r="T41" s="98">
        <f>SUM(T35:T40)</f>
        <v>0</v>
      </c>
      <c r="U41" s="485"/>
      <c r="V41" s="486"/>
      <c r="W41" s="486"/>
      <c r="X41" s="486"/>
      <c r="Y41" s="486"/>
      <c r="Z41" s="486"/>
      <c r="AA41" s="505"/>
    </row>
    <row r="42" spans="1:27" ht="12.75" customHeight="1">
      <c r="A42" s="890" t="s">
        <v>545</v>
      </c>
      <c r="B42" s="770" t="s">
        <v>536</v>
      </c>
      <c r="C42" s="771"/>
      <c r="D42" s="772"/>
      <c r="E42" s="105">
        <v>470</v>
      </c>
      <c r="F42" s="93"/>
      <c r="G42" s="764" t="s">
        <v>540</v>
      </c>
      <c r="H42" s="765"/>
      <c r="I42" s="765"/>
      <c r="J42" s="765"/>
      <c r="K42" s="765"/>
      <c r="L42" s="765"/>
      <c r="M42" s="766"/>
      <c r="O42" s="67"/>
      <c r="P42" s="67"/>
      <c r="Q42" s="67"/>
      <c r="R42" s="67"/>
      <c r="S42" s="67"/>
      <c r="T42" s="117"/>
      <c r="U42" s="117"/>
      <c r="V42" s="117"/>
      <c r="W42" s="117"/>
      <c r="X42" s="117"/>
      <c r="Y42" s="117"/>
      <c r="Z42" s="117"/>
      <c r="AA42" s="117"/>
    </row>
    <row r="43" spans="1:27" ht="12.75" customHeight="1">
      <c r="A43" s="891"/>
      <c r="B43" s="757" t="s">
        <v>537</v>
      </c>
      <c r="C43" s="758"/>
      <c r="D43" s="759"/>
      <c r="E43" s="106">
        <v>570</v>
      </c>
      <c r="F43" s="93"/>
      <c r="G43" s="761" t="s">
        <v>541</v>
      </c>
      <c r="H43" s="762"/>
      <c r="I43" s="762"/>
      <c r="J43" s="762"/>
      <c r="K43" s="762"/>
      <c r="L43" s="762"/>
      <c r="M43" s="763"/>
      <c r="T43" s="101"/>
      <c r="U43" s="101"/>
      <c r="V43" s="101"/>
      <c r="W43" s="101"/>
      <c r="X43" s="101"/>
      <c r="Y43" s="101"/>
      <c r="Z43" s="101"/>
      <c r="AA43" s="101"/>
    </row>
    <row r="44" spans="1:27" ht="12.75" customHeight="1">
      <c r="A44" s="891"/>
      <c r="B44" s="828" t="s">
        <v>538</v>
      </c>
      <c r="C44" s="463"/>
      <c r="D44" s="464"/>
      <c r="E44" s="106">
        <v>300</v>
      </c>
      <c r="F44" s="93"/>
      <c r="G44" s="761" t="s">
        <v>1407</v>
      </c>
      <c r="H44" s="762"/>
      <c r="I44" s="762"/>
      <c r="J44" s="762"/>
      <c r="K44" s="762"/>
      <c r="L44" s="762"/>
      <c r="M44" s="763"/>
      <c r="T44" s="101"/>
      <c r="U44" s="101"/>
      <c r="V44" s="101"/>
      <c r="W44" s="101"/>
      <c r="X44" s="101"/>
      <c r="Y44" s="101"/>
      <c r="Z44" s="101"/>
      <c r="AA44" s="101"/>
    </row>
    <row r="45" spans="1:27" ht="12.75" customHeight="1">
      <c r="A45" s="891"/>
      <c r="B45" s="828" t="s">
        <v>539</v>
      </c>
      <c r="C45" s="463"/>
      <c r="D45" s="464"/>
      <c r="E45" s="106">
        <v>340</v>
      </c>
      <c r="F45" s="93"/>
      <c r="G45" s="761" t="s">
        <v>1408</v>
      </c>
      <c r="H45" s="762"/>
      <c r="I45" s="762"/>
      <c r="J45" s="762"/>
      <c r="K45" s="762"/>
      <c r="L45" s="762"/>
      <c r="M45" s="763"/>
      <c r="O45" s="779" t="s">
        <v>461</v>
      </c>
      <c r="P45" s="690"/>
      <c r="Q45" s="690"/>
      <c r="R45" s="780"/>
      <c r="S45" s="134">
        <f>SUM(S41,S34,S23,S19,E16,E27,E41,E48,E58)</f>
        <v>41580</v>
      </c>
      <c r="T45" s="135">
        <f>SUM(T41,T34,T23,T19,F16,F27,F41,F48,F58)</f>
        <v>0</v>
      </c>
      <c r="U45" s="101"/>
      <c r="V45" s="101"/>
      <c r="W45" s="101"/>
      <c r="X45" s="101"/>
      <c r="Y45" s="101"/>
      <c r="Z45" s="101"/>
      <c r="AA45" s="101"/>
    </row>
    <row r="46" spans="1:27" ht="12.75" customHeight="1">
      <c r="A46" s="891"/>
      <c r="B46" s="757" t="s">
        <v>2184</v>
      </c>
      <c r="C46" s="758"/>
      <c r="D46" s="759"/>
      <c r="E46" s="106">
        <v>540</v>
      </c>
      <c r="F46" s="93"/>
      <c r="G46" s="761" t="s">
        <v>542</v>
      </c>
      <c r="H46" s="762"/>
      <c r="I46" s="762"/>
      <c r="J46" s="762"/>
      <c r="K46" s="762"/>
      <c r="L46" s="762"/>
      <c r="M46" s="763"/>
      <c r="T46" s="101"/>
      <c r="U46" s="101"/>
      <c r="V46" s="101"/>
      <c r="W46" s="101"/>
      <c r="X46" s="101"/>
      <c r="Y46" s="101"/>
      <c r="Z46" s="101"/>
      <c r="AA46" s="101"/>
    </row>
    <row r="47" spans="1:27" ht="12.75" customHeight="1">
      <c r="A47" s="891"/>
      <c r="B47" s="757" t="s">
        <v>2185</v>
      </c>
      <c r="C47" s="758"/>
      <c r="D47" s="759"/>
      <c r="E47" s="106">
        <v>580</v>
      </c>
      <c r="F47" s="93"/>
      <c r="G47" s="767" t="s">
        <v>543</v>
      </c>
      <c r="H47" s="768"/>
      <c r="I47" s="768"/>
      <c r="J47" s="768"/>
      <c r="K47" s="768"/>
      <c r="L47" s="768"/>
      <c r="M47" s="769"/>
      <c r="T47" s="101"/>
      <c r="U47" s="101"/>
      <c r="V47" s="101"/>
      <c r="W47" s="101"/>
      <c r="X47" s="101"/>
      <c r="Y47" s="101"/>
      <c r="Z47" s="101"/>
      <c r="AA47" s="101"/>
    </row>
    <row r="48" spans="1:27" ht="12.75" customHeight="1">
      <c r="A48" s="892"/>
      <c r="B48" s="760" t="s">
        <v>10</v>
      </c>
      <c r="C48" s="661"/>
      <c r="D48" s="846"/>
      <c r="E48" s="107">
        <f>SUM(E42:E47)</f>
        <v>2800</v>
      </c>
      <c r="F48" s="98">
        <f>SUM(F42:F47)</f>
        <v>0</v>
      </c>
      <c r="G48" s="485"/>
      <c r="H48" s="486"/>
      <c r="I48" s="486"/>
      <c r="J48" s="486"/>
      <c r="K48" s="486"/>
      <c r="L48" s="486"/>
      <c r="M48" s="505"/>
      <c r="O48" s="779" t="s">
        <v>595</v>
      </c>
      <c r="P48" s="690"/>
      <c r="Q48" s="690"/>
      <c r="R48" s="780"/>
      <c r="S48" s="134">
        <f>SUM(S45+東区①!S59)</f>
        <v>92460</v>
      </c>
      <c r="T48" s="135">
        <f>SUM(T45+東区①!T59)</f>
        <v>0</v>
      </c>
      <c r="U48" s="101"/>
      <c r="V48" s="101"/>
      <c r="W48" s="101"/>
      <c r="X48" s="101"/>
      <c r="Y48" s="101"/>
      <c r="Z48" s="101"/>
      <c r="AA48" s="101"/>
    </row>
    <row r="49" spans="1:14" ht="12.75" customHeight="1">
      <c r="A49" s="754" t="s">
        <v>557</v>
      </c>
      <c r="B49" s="770" t="s">
        <v>546</v>
      </c>
      <c r="C49" s="771"/>
      <c r="D49" s="772"/>
      <c r="E49" s="105">
        <v>370</v>
      </c>
      <c r="F49" s="93"/>
      <c r="G49" s="764" t="s">
        <v>547</v>
      </c>
      <c r="H49" s="765"/>
      <c r="I49" s="765"/>
      <c r="J49" s="765"/>
      <c r="K49" s="765"/>
      <c r="L49" s="765"/>
      <c r="M49" s="766"/>
    </row>
    <row r="50" spans="1:14" ht="12.75" customHeight="1">
      <c r="A50" s="755"/>
      <c r="B50" s="757" t="s">
        <v>2186</v>
      </c>
      <c r="C50" s="758"/>
      <c r="D50" s="759"/>
      <c r="E50" s="106">
        <v>390</v>
      </c>
      <c r="F50" s="93"/>
      <c r="G50" s="761" t="s">
        <v>548</v>
      </c>
      <c r="H50" s="762"/>
      <c r="I50" s="762"/>
      <c r="J50" s="762"/>
      <c r="K50" s="762"/>
      <c r="L50" s="762"/>
      <c r="M50" s="763"/>
    </row>
    <row r="51" spans="1:14" ht="12.75" customHeight="1">
      <c r="A51" s="755"/>
      <c r="B51" s="757" t="s">
        <v>2187</v>
      </c>
      <c r="C51" s="758"/>
      <c r="D51" s="759"/>
      <c r="E51" s="106">
        <v>310</v>
      </c>
      <c r="F51" s="93"/>
      <c r="G51" s="761" t="s">
        <v>549</v>
      </c>
      <c r="H51" s="762"/>
      <c r="I51" s="762"/>
      <c r="J51" s="762"/>
      <c r="K51" s="762"/>
      <c r="L51" s="762"/>
      <c r="M51" s="763"/>
    </row>
    <row r="52" spans="1:14" ht="12.75" customHeight="1">
      <c r="A52" s="755"/>
      <c r="B52" s="757" t="s">
        <v>2188</v>
      </c>
      <c r="C52" s="758"/>
      <c r="D52" s="759"/>
      <c r="E52" s="106">
        <v>320</v>
      </c>
      <c r="F52" s="93"/>
      <c r="G52" s="761" t="s">
        <v>550</v>
      </c>
      <c r="H52" s="762"/>
      <c r="I52" s="762"/>
      <c r="J52" s="762"/>
      <c r="K52" s="762"/>
      <c r="L52" s="762"/>
      <c r="M52" s="763"/>
    </row>
    <row r="53" spans="1:14" ht="12.75" customHeight="1">
      <c r="A53" s="755"/>
      <c r="B53" s="757" t="s">
        <v>2189</v>
      </c>
      <c r="C53" s="758"/>
      <c r="D53" s="759"/>
      <c r="E53" s="106">
        <v>340</v>
      </c>
      <c r="F53" s="93"/>
      <c r="G53" s="761" t="s">
        <v>551</v>
      </c>
      <c r="H53" s="762"/>
      <c r="I53" s="762"/>
      <c r="J53" s="762"/>
      <c r="K53" s="762"/>
      <c r="L53" s="762"/>
      <c r="M53" s="763"/>
    </row>
    <row r="54" spans="1:14" ht="12.75" customHeight="1">
      <c r="A54" s="755"/>
      <c r="B54" s="757" t="s">
        <v>2190</v>
      </c>
      <c r="C54" s="758"/>
      <c r="D54" s="759"/>
      <c r="E54" s="106">
        <v>400</v>
      </c>
      <c r="F54" s="93"/>
      <c r="G54" s="761" t="s">
        <v>552</v>
      </c>
      <c r="H54" s="762"/>
      <c r="I54" s="762"/>
      <c r="J54" s="762"/>
      <c r="K54" s="762"/>
      <c r="L54" s="762"/>
      <c r="M54" s="763"/>
    </row>
    <row r="55" spans="1:14" ht="12.75" customHeight="1">
      <c r="A55" s="755"/>
      <c r="B55" s="757" t="s">
        <v>2191</v>
      </c>
      <c r="C55" s="758"/>
      <c r="D55" s="759"/>
      <c r="E55" s="106">
        <v>320</v>
      </c>
      <c r="F55" s="93"/>
      <c r="G55" s="761" t="s">
        <v>553</v>
      </c>
      <c r="H55" s="762"/>
      <c r="I55" s="762"/>
      <c r="J55" s="762"/>
      <c r="K55" s="762"/>
      <c r="L55" s="762"/>
      <c r="M55" s="763"/>
    </row>
    <row r="56" spans="1:14" ht="12.75" customHeight="1">
      <c r="A56" s="755"/>
      <c r="B56" s="757" t="s">
        <v>2192</v>
      </c>
      <c r="C56" s="758"/>
      <c r="D56" s="759"/>
      <c r="E56" s="106">
        <v>560</v>
      </c>
      <c r="F56" s="93"/>
      <c r="G56" s="761" t="s">
        <v>554</v>
      </c>
      <c r="H56" s="762"/>
      <c r="I56" s="762"/>
      <c r="J56" s="762"/>
      <c r="K56" s="762"/>
      <c r="L56" s="762"/>
      <c r="M56" s="763"/>
    </row>
    <row r="57" spans="1:14" ht="12.75" customHeight="1">
      <c r="A57" s="755"/>
      <c r="B57" s="757" t="s">
        <v>2193</v>
      </c>
      <c r="C57" s="758"/>
      <c r="D57" s="759"/>
      <c r="E57" s="106">
        <v>440</v>
      </c>
      <c r="F57" s="93"/>
      <c r="G57" s="761" t="s">
        <v>555</v>
      </c>
      <c r="H57" s="762"/>
      <c r="I57" s="762"/>
      <c r="J57" s="762"/>
      <c r="K57" s="762"/>
      <c r="L57" s="762"/>
      <c r="M57" s="763"/>
    </row>
    <row r="58" spans="1:14" ht="12.75" customHeight="1">
      <c r="A58" s="756"/>
      <c r="B58" s="760" t="s">
        <v>10</v>
      </c>
      <c r="C58" s="661"/>
      <c r="D58" s="662"/>
      <c r="E58" s="96">
        <f>SUM(E49:E57)</f>
        <v>3450</v>
      </c>
      <c r="F58" s="98">
        <f>SUM(F49:F57)</f>
        <v>0</v>
      </c>
      <c r="G58" s="485"/>
      <c r="H58" s="486"/>
      <c r="I58" s="486"/>
      <c r="J58" s="486"/>
      <c r="K58" s="486"/>
      <c r="L58" s="486"/>
      <c r="M58" s="505"/>
    </row>
    <row r="59" spans="1:14" ht="12.75" customHeight="1"/>
    <row r="60" spans="1:14" ht="12.75" customHeight="1"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</row>
    <row r="61" spans="1:14" ht="12.75" customHeight="1"/>
    <row r="62" spans="1:14" ht="12.75" customHeight="1">
      <c r="N62" s="67"/>
    </row>
    <row r="63" spans="1:14" ht="12.75" customHeight="1">
      <c r="N63" s="67"/>
    </row>
    <row r="64" spans="1:14" ht="12.75" customHeight="1"/>
    <row r="65" spans="1:28" ht="12.75" customHeight="1">
      <c r="N65" s="101"/>
    </row>
    <row r="66" spans="1:28" ht="12.75" customHeight="1">
      <c r="A66" s="798" t="s">
        <v>28</v>
      </c>
      <c r="B66" s="798"/>
      <c r="C66" s="798"/>
      <c r="D66" s="798"/>
      <c r="E66" s="798"/>
      <c r="F66" s="798"/>
      <c r="G66" s="798"/>
      <c r="H66" s="798"/>
      <c r="I66" s="798"/>
      <c r="J66" s="798"/>
      <c r="K66" s="798"/>
      <c r="L66" s="798"/>
      <c r="M66" s="798"/>
      <c r="N66" s="798"/>
      <c r="O66" s="798"/>
      <c r="P66" s="798"/>
      <c r="Q66" s="798"/>
      <c r="R66" s="798"/>
      <c r="S66" s="798"/>
      <c r="T66" s="798"/>
      <c r="U66" s="798"/>
      <c r="V66" s="798"/>
      <c r="W66" s="798"/>
      <c r="X66" s="798"/>
      <c r="Y66" s="798"/>
      <c r="Z66" s="798"/>
      <c r="AA66" s="798"/>
    </row>
    <row r="67" spans="1:28" ht="12.75" customHeight="1">
      <c r="N67" s="67"/>
      <c r="AB67" s="67"/>
    </row>
    <row r="68" spans="1:28" ht="12.75" customHeight="1"/>
    <row r="69" spans="1:28" ht="12.75" customHeight="1"/>
    <row r="70" spans="1:28" ht="12.75" customHeight="1"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</row>
    <row r="71" spans="1:28" ht="12.75" customHeight="1"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66"/>
      <c r="Z71" s="66"/>
      <c r="AA71" s="66"/>
    </row>
    <row r="72" spans="1:28" ht="12.75" customHeight="1"/>
    <row r="73" spans="1:28" ht="12.75" customHeight="1"/>
    <row r="74" spans="1:28" ht="12.75" customHeight="1"/>
    <row r="75" spans="1:28" ht="12.75" customHeight="1"/>
    <row r="76" spans="1:28" ht="12.75" customHeight="1"/>
    <row r="77" spans="1:28" ht="12.75" customHeight="1"/>
    <row r="78" spans="1:28" ht="12.75" customHeight="1"/>
    <row r="79" spans="1:28" ht="12.75" customHeight="1"/>
    <row r="80" spans="1:28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</sheetData>
  <mergeCells count="200">
    <mergeCell ref="A66:AA66"/>
    <mergeCell ref="U11:AA11"/>
    <mergeCell ref="U12:AA12"/>
    <mergeCell ref="O6:O19"/>
    <mergeCell ref="U14:AA14"/>
    <mergeCell ref="U19:AA19"/>
    <mergeCell ref="U15:AA15"/>
    <mergeCell ref="U16:AA16"/>
    <mergeCell ref="U17:AA17"/>
    <mergeCell ref="B9:D9"/>
    <mergeCell ref="B12:D12"/>
    <mergeCell ref="B16:D16"/>
    <mergeCell ref="G12:M12"/>
    <mergeCell ref="B14:D14"/>
    <mergeCell ref="G14:M14"/>
    <mergeCell ref="P6:R6"/>
    <mergeCell ref="U6:AA6"/>
    <mergeCell ref="P7:R7"/>
    <mergeCell ref="U7:AA7"/>
    <mergeCell ref="P8:R8"/>
    <mergeCell ref="U8:AA8"/>
    <mergeCell ref="P9:R9"/>
    <mergeCell ref="U9:AA9"/>
    <mergeCell ref="P10:R10"/>
    <mergeCell ref="U10:AA10"/>
    <mergeCell ref="U35:AA35"/>
    <mergeCell ref="U36:AA36"/>
    <mergeCell ref="U28:AA28"/>
    <mergeCell ref="G16:M16"/>
    <mergeCell ref="B19:D19"/>
    <mergeCell ref="B21:D21"/>
    <mergeCell ref="G19:M19"/>
    <mergeCell ref="U22:AA22"/>
    <mergeCell ref="U23:AA23"/>
    <mergeCell ref="P23:R23"/>
    <mergeCell ref="P20:R20"/>
    <mergeCell ref="P21:R21"/>
    <mergeCell ref="P22:R22"/>
    <mergeCell ref="U18:AA18"/>
    <mergeCell ref="P19:R19"/>
    <mergeCell ref="G25:M25"/>
    <mergeCell ref="B23:D23"/>
    <mergeCell ref="B20:D20"/>
    <mergeCell ref="O20:O23"/>
    <mergeCell ref="U20:AA20"/>
    <mergeCell ref="U21:AA21"/>
    <mergeCell ref="B22:D22"/>
    <mergeCell ref="G22:M22"/>
    <mergeCell ref="B26:D26"/>
    <mergeCell ref="U40:AA40"/>
    <mergeCell ref="U37:AA37"/>
    <mergeCell ref="U38:AA38"/>
    <mergeCell ref="O48:R48"/>
    <mergeCell ref="P24:R24"/>
    <mergeCell ref="P25:R25"/>
    <mergeCell ref="P26:R26"/>
    <mergeCell ref="P27:R27"/>
    <mergeCell ref="P28:R28"/>
    <mergeCell ref="P41:R41"/>
    <mergeCell ref="P39:R39"/>
    <mergeCell ref="P40:R40"/>
    <mergeCell ref="P34:R34"/>
    <mergeCell ref="P33:R33"/>
    <mergeCell ref="P38:R38"/>
    <mergeCell ref="O24:O34"/>
    <mergeCell ref="O35:O41"/>
    <mergeCell ref="P29:R29"/>
    <mergeCell ref="P31:R31"/>
    <mergeCell ref="P32:R32"/>
    <mergeCell ref="U41:AA41"/>
    <mergeCell ref="U33:AA33"/>
    <mergeCell ref="U34:AA34"/>
    <mergeCell ref="U39:AA39"/>
    <mergeCell ref="A6:A16"/>
    <mergeCell ref="B6:D6"/>
    <mergeCell ref="G6:M6"/>
    <mergeCell ref="G47:M47"/>
    <mergeCell ref="B46:D46"/>
    <mergeCell ref="G46:M46"/>
    <mergeCell ref="B44:D44"/>
    <mergeCell ref="A42:A48"/>
    <mergeCell ref="B48:D48"/>
    <mergeCell ref="G20:M20"/>
    <mergeCell ref="G48:M48"/>
    <mergeCell ref="B35:D35"/>
    <mergeCell ref="B39:D39"/>
    <mergeCell ref="G39:M39"/>
    <mergeCell ref="B38:D38"/>
    <mergeCell ref="B37:D37"/>
    <mergeCell ref="G38:M38"/>
    <mergeCell ref="B36:D36"/>
    <mergeCell ref="G36:M36"/>
    <mergeCell ref="G45:M45"/>
    <mergeCell ref="G43:M43"/>
    <mergeCell ref="B42:D42"/>
    <mergeCell ref="B45:D45"/>
    <mergeCell ref="B47:D47"/>
    <mergeCell ref="A49:A58"/>
    <mergeCell ref="B49:D49"/>
    <mergeCell ref="G49:M49"/>
    <mergeCell ref="B50:D50"/>
    <mergeCell ref="B54:D54"/>
    <mergeCell ref="G55:M55"/>
    <mergeCell ref="G54:M54"/>
    <mergeCell ref="B53:D53"/>
    <mergeCell ref="G53:M53"/>
    <mergeCell ref="B52:D52"/>
    <mergeCell ref="G52:M52"/>
    <mergeCell ref="B51:D51"/>
    <mergeCell ref="G51:M51"/>
    <mergeCell ref="G50:M50"/>
    <mergeCell ref="G58:M58"/>
    <mergeCell ref="B58:D58"/>
    <mergeCell ref="B56:D56"/>
    <mergeCell ref="B57:D57"/>
    <mergeCell ref="G57:M57"/>
    <mergeCell ref="G56:M56"/>
    <mergeCell ref="B55:D55"/>
    <mergeCell ref="G42:M42"/>
    <mergeCell ref="B43:D43"/>
    <mergeCell ref="B41:D41"/>
    <mergeCell ref="G41:M41"/>
    <mergeCell ref="G40:M40"/>
    <mergeCell ref="B30:D30"/>
    <mergeCell ref="G30:M30"/>
    <mergeCell ref="G37:M37"/>
    <mergeCell ref="G35:M35"/>
    <mergeCell ref="B31:D31"/>
    <mergeCell ref="B13:D13"/>
    <mergeCell ref="U30:AA30"/>
    <mergeCell ref="U31:AA31"/>
    <mergeCell ref="U32:AA32"/>
    <mergeCell ref="U29:AA29"/>
    <mergeCell ref="B28:D28"/>
    <mergeCell ref="B29:D29"/>
    <mergeCell ref="A1:C1"/>
    <mergeCell ref="U24:AA24"/>
    <mergeCell ref="U25:AA25"/>
    <mergeCell ref="U26:AA26"/>
    <mergeCell ref="B15:D15"/>
    <mergeCell ref="G15:M15"/>
    <mergeCell ref="P30:R30"/>
    <mergeCell ref="U27:AA27"/>
    <mergeCell ref="G9:M9"/>
    <mergeCell ref="B8:D8"/>
    <mergeCell ref="G8:M8"/>
    <mergeCell ref="G10:M10"/>
    <mergeCell ref="B11:D11"/>
    <mergeCell ref="G11:M11"/>
    <mergeCell ref="B10:D10"/>
    <mergeCell ref="F2:G2"/>
    <mergeCell ref="J2:M2"/>
    <mergeCell ref="G29:M29"/>
    <mergeCell ref="G34:M34"/>
    <mergeCell ref="G44:M44"/>
    <mergeCell ref="P2:Q2"/>
    <mergeCell ref="U2:AA2"/>
    <mergeCell ref="U13:AA13"/>
    <mergeCell ref="B7:D7"/>
    <mergeCell ref="A2:C2"/>
    <mergeCell ref="D2:E2"/>
    <mergeCell ref="B17:D17"/>
    <mergeCell ref="B18:D18"/>
    <mergeCell ref="G18:M18"/>
    <mergeCell ref="G17:M17"/>
    <mergeCell ref="U3:Z3"/>
    <mergeCell ref="X4:Z4"/>
    <mergeCell ref="G5:M5"/>
    <mergeCell ref="P5:R5"/>
    <mergeCell ref="A3:C3"/>
    <mergeCell ref="D3:S3"/>
    <mergeCell ref="U5:AA5"/>
    <mergeCell ref="B5:D5"/>
    <mergeCell ref="A17:A27"/>
    <mergeCell ref="G7:M7"/>
    <mergeCell ref="G13:M13"/>
    <mergeCell ref="D1:W1"/>
    <mergeCell ref="X1:AA1"/>
    <mergeCell ref="T4:V4"/>
    <mergeCell ref="A28:A41"/>
    <mergeCell ref="O45:R45"/>
    <mergeCell ref="P37:R37"/>
    <mergeCell ref="G21:M21"/>
    <mergeCell ref="P35:R35"/>
    <mergeCell ref="P36:R36"/>
    <mergeCell ref="B32:D32"/>
    <mergeCell ref="B24:D24"/>
    <mergeCell ref="G24:M24"/>
    <mergeCell ref="G23:M23"/>
    <mergeCell ref="B34:D34"/>
    <mergeCell ref="G31:M31"/>
    <mergeCell ref="G32:M32"/>
    <mergeCell ref="B33:D33"/>
    <mergeCell ref="G33:M33"/>
    <mergeCell ref="B40:D40"/>
    <mergeCell ref="G26:M26"/>
    <mergeCell ref="B27:D27"/>
    <mergeCell ref="G27:M27"/>
    <mergeCell ref="B25:D25"/>
    <mergeCell ref="G28:M28"/>
  </mergeCells>
  <phoneticPr fontId="23"/>
  <printOptions horizontalCentered="1"/>
  <pageMargins left="0.19685039370078741" right="0.19685039370078741" top="0.39370078740157483" bottom="0.15748031496062992" header="0.19685039370078741" footer="0.15748031496062992"/>
  <pageSetup paperSize="9" fitToWidth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tabColor rgb="FFFFFF00"/>
    <pageSetUpPr fitToPage="1"/>
  </sheetPr>
  <dimension ref="A1:AA71"/>
  <sheetViews>
    <sheetView showZeros="0" zoomScaleNormal="100" zoomScaleSheetLayoutView="100" workbookViewId="0">
      <selection sqref="A1:C1"/>
    </sheetView>
  </sheetViews>
  <sheetFormatPr defaultRowHeight="12"/>
  <cols>
    <col min="1" max="4" width="3.125" style="47" customWidth="1"/>
    <col min="5" max="6" width="6.875" style="47" customWidth="1"/>
    <col min="7" max="7" width="2.625" style="47" customWidth="1"/>
    <col min="8" max="8" width="3.75" style="47" customWidth="1"/>
    <col min="9" max="12" width="2.625" style="47" customWidth="1"/>
    <col min="13" max="13" width="3.875" style="47" customWidth="1"/>
    <col min="14" max="14" width="3.75" style="47" customWidth="1"/>
    <col min="15" max="18" width="3.125" style="47" customWidth="1"/>
    <col min="19" max="20" width="6.875" style="47" customWidth="1"/>
    <col min="21" max="27" width="2.625" style="47" customWidth="1"/>
    <col min="28" max="62" width="3.125" style="47" customWidth="1"/>
    <col min="63" max="16384" width="9" style="47"/>
  </cols>
  <sheetData>
    <row r="1" spans="1:27" s="40" customFormat="1" ht="18.75" customHeight="1">
      <c r="A1" s="698" t="s">
        <v>750</v>
      </c>
      <c r="B1" s="699"/>
      <c r="C1" s="699"/>
      <c r="D1" s="845" t="s">
        <v>45</v>
      </c>
      <c r="E1" s="719"/>
      <c r="F1" s="719"/>
      <c r="G1" s="719"/>
      <c r="H1" s="719"/>
      <c r="I1" s="719"/>
      <c r="J1" s="719"/>
      <c r="K1" s="719"/>
      <c r="L1" s="719"/>
      <c r="M1" s="719"/>
      <c r="N1" s="719"/>
      <c r="O1" s="719"/>
      <c r="P1" s="719"/>
      <c r="Q1" s="719"/>
      <c r="R1" s="719"/>
      <c r="S1" s="719"/>
      <c r="T1" s="719"/>
      <c r="U1" s="719"/>
      <c r="V1" s="719"/>
      <c r="W1" s="719"/>
      <c r="X1" s="720" t="str">
        <f>集計表!AB1</f>
        <v>2025/8</v>
      </c>
      <c r="Y1" s="720"/>
      <c r="Z1" s="720"/>
      <c r="AA1" s="721"/>
    </row>
    <row r="2" spans="1:27" ht="18.75" customHeight="1">
      <c r="A2" s="700" t="s">
        <v>56</v>
      </c>
      <c r="B2" s="701"/>
      <c r="C2" s="702"/>
      <c r="D2" s="709">
        <v>2024</v>
      </c>
      <c r="E2" s="709"/>
      <c r="F2" s="788">
        <f>集計表!F2</f>
        <v>45868</v>
      </c>
      <c r="G2" s="788"/>
      <c r="H2" s="156" t="s">
        <v>1402</v>
      </c>
      <c r="I2" s="42"/>
      <c r="J2" s="42" t="s">
        <v>13</v>
      </c>
      <c r="K2" s="789">
        <f>集計表!L2</f>
        <v>45870</v>
      </c>
      <c r="L2" s="817"/>
      <c r="M2" s="817"/>
      <c r="N2" s="43" t="s">
        <v>57</v>
      </c>
      <c r="O2" s="44" t="s">
        <v>14</v>
      </c>
      <c r="P2" s="797">
        <f>集計表!R2</f>
        <v>45871</v>
      </c>
      <c r="Q2" s="797"/>
      <c r="R2" s="45" t="s">
        <v>18</v>
      </c>
      <c r="S2" s="118" t="s">
        <v>19</v>
      </c>
      <c r="T2" s="84" t="s">
        <v>20</v>
      </c>
      <c r="U2" s="714">
        <f>申込書!C9</f>
        <v>0</v>
      </c>
      <c r="V2" s="714"/>
      <c r="W2" s="714"/>
      <c r="X2" s="714"/>
      <c r="Y2" s="714"/>
      <c r="Z2" s="714"/>
      <c r="AA2" s="715"/>
    </row>
    <row r="3" spans="1:27" ht="18.75" customHeight="1">
      <c r="A3" s="703" t="s">
        <v>54</v>
      </c>
      <c r="B3" s="704"/>
      <c r="C3" s="705"/>
      <c r="D3" s="793">
        <f>集計表!D3</f>
        <v>0</v>
      </c>
      <c r="E3" s="794"/>
      <c r="F3" s="794"/>
      <c r="G3" s="794"/>
      <c r="H3" s="794"/>
      <c r="I3" s="794"/>
      <c r="J3" s="794"/>
      <c r="K3" s="794"/>
      <c r="L3" s="794"/>
      <c r="M3" s="794"/>
      <c r="N3" s="794"/>
      <c r="O3" s="794"/>
      <c r="P3" s="794"/>
      <c r="Q3" s="794"/>
      <c r="R3" s="794"/>
      <c r="S3" s="795"/>
      <c r="T3" s="84" t="s">
        <v>59</v>
      </c>
      <c r="U3" s="786">
        <f>集計表!N97</f>
        <v>0</v>
      </c>
      <c r="V3" s="786"/>
      <c r="W3" s="786"/>
      <c r="X3" s="786"/>
      <c r="Y3" s="786"/>
      <c r="Z3" s="786"/>
      <c r="AA3" s="48" t="s">
        <v>60</v>
      </c>
    </row>
    <row r="4" spans="1:27" ht="15" customHeight="1">
      <c r="A4" s="47" t="s">
        <v>1636</v>
      </c>
      <c r="U4" s="690" t="s">
        <v>6</v>
      </c>
      <c r="V4" s="690"/>
      <c r="W4" s="690"/>
      <c r="X4" s="157" t="s">
        <v>1976</v>
      </c>
      <c r="Y4" s="920">
        <f>T21</f>
        <v>0</v>
      </c>
      <c r="Z4" s="690"/>
      <c r="AA4" s="158" t="s">
        <v>22</v>
      </c>
    </row>
    <row r="5" spans="1:27" ht="12.75" customHeight="1">
      <c r="A5" s="86"/>
      <c r="B5" s="784" t="s">
        <v>23</v>
      </c>
      <c r="C5" s="782"/>
      <c r="D5" s="782"/>
      <c r="E5" s="119" t="s">
        <v>7</v>
      </c>
      <c r="F5" s="159" t="s">
        <v>8</v>
      </c>
      <c r="G5" s="782" t="s">
        <v>24</v>
      </c>
      <c r="H5" s="782"/>
      <c r="I5" s="782"/>
      <c r="J5" s="782"/>
      <c r="K5" s="782"/>
      <c r="L5" s="782"/>
      <c r="M5" s="783"/>
      <c r="O5" s="86"/>
      <c r="P5" s="784" t="s">
        <v>23</v>
      </c>
      <c r="Q5" s="782"/>
      <c r="R5" s="782"/>
      <c r="S5" s="119" t="s">
        <v>7</v>
      </c>
      <c r="T5" s="159" t="s">
        <v>8</v>
      </c>
      <c r="U5" s="782" t="s">
        <v>24</v>
      </c>
      <c r="V5" s="782"/>
      <c r="W5" s="782"/>
      <c r="X5" s="782"/>
      <c r="Y5" s="782"/>
      <c r="Z5" s="782"/>
      <c r="AA5" s="783"/>
    </row>
    <row r="6" spans="1:27" ht="12.75" customHeight="1">
      <c r="A6" s="754" t="s">
        <v>1989</v>
      </c>
      <c r="B6" s="914" t="s">
        <v>1980</v>
      </c>
      <c r="C6" s="915"/>
      <c r="D6" s="916"/>
      <c r="E6" s="90"/>
      <c r="F6" s="93"/>
      <c r="G6" s="917" t="s">
        <v>1984</v>
      </c>
      <c r="H6" s="918"/>
      <c r="I6" s="918"/>
      <c r="J6" s="918"/>
      <c r="K6" s="918"/>
      <c r="L6" s="918"/>
      <c r="M6" s="919"/>
      <c r="O6" s="754" t="s">
        <v>815</v>
      </c>
      <c r="P6" s="914" t="s">
        <v>799</v>
      </c>
      <c r="Q6" s="915"/>
      <c r="R6" s="916"/>
      <c r="S6" s="90"/>
      <c r="T6" s="93"/>
      <c r="U6" s="917" t="s">
        <v>796</v>
      </c>
      <c r="V6" s="918"/>
      <c r="W6" s="918"/>
      <c r="X6" s="918"/>
      <c r="Y6" s="918"/>
      <c r="Z6" s="918"/>
      <c r="AA6" s="919"/>
    </row>
    <row r="7" spans="1:27" ht="12.75" customHeight="1">
      <c r="A7" s="755"/>
      <c r="B7" s="821" t="s">
        <v>1981</v>
      </c>
      <c r="C7" s="822"/>
      <c r="D7" s="823"/>
      <c r="E7" s="92"/>
      <c r="F7" s="93"/>
      <c r="G7" s="465" t="s">
        <v>1985</v>
      </c>
      <c r="H7" s="466"/>
      <c r="I7" s="466"/>
      <c r="J7" s="466"/>
      <c r="K7" s="466"/>
      <c r="L7" s="466"/>
      <c r="M7" s="478"/>
      <c r="O7" s="755"/>
      <c r="P7" s="821" t="s">
        <v>1969</v>
      </c>
      <c r="Q7" s="822"/>
      <c r="R7" s="823"/>
      <c r="S7" s="92"/>
      <c r="T7" s="93"/>
      <c r="U7" s="465" t="s">
        <v>797</v>
      </c>
      <c r="V7" s="466"/>
      <c r="W7" s="466"/>
      <c r="X7" s="466"/>
      <c r="Y7" s="466"/>
      <c r="Z7" s="466"/>
      <c r="AA7" s="478"/>
    </row>
    <row r="8" spans="1:27" ht="12.75" customHeight="1">
      <c r="A8" s="755"/>
      <c r="B8" s="821" t="s">
        <v>1982</v>
      </c>
      <c r="C8" s="822"/>
      <c r="D8" s="823"/>
      <c r="E8" s="106"/>
      <c r="F8" s="93"/>
      <c r="G8" s="465" t="s">
        <v>1986</v>
      </c>
      <c r="H8" s="466"/>
      <c r="I8" s="466"/>
      <c r="J8" s="466"/>
      <c r="K8" s="466"/>
      <c r="L8" s="466"/>
      <c r="M8" s="478"/>
      <c r="O8" s="755"/>
      <c r="P8" s="821" t="s">
        <v>1970</v>
      </c>
      <c r="Q8" s="822"/>
      <c r="R8" s="823"/>
      <c r="S8" s="92"/>
      <c r="T8" s="93"/>
      <c r="U8" s="465" t="s">
        <v>1972</v>
      </c>
      <c r="V8" s="466"/>
      <c r="W8" s="466"/>
      <c r="X8" s="466"/>
      <c r="Y8" s="466"/>
      <c r="Z8" s="466"/>
      <c r="AA8" s="478"/>
    </row>
    <row r="9" spans="1:27" ht="12.75" customHeight="1">
      <c r="A9" s="755"/>
      <c r="B9" s="893" t="s">
        <v>1983</v>
      </c>
      <c r="C9" s="894"/>
      <c r="D9" s="895"/>
      <c r="E9" s="92"/>
      <c r="F9" s="93"/>
      <c r="G9" s="580" t="s">
        <v>1987</v>
      </c>
      <c r="H9" s="581"/>
      <c r="I9" s="581"/>
      <c r="J9" s="581"/>
      <c r="K9" s="581"/>
      <c r="L9" s="581"/>
      <c r="M9" s="753"/>
      <c r="O9" s="755"/>
      <c r="P9" s="821" t="s">
        <v>1971</v>
      </c>
      <c r="Q9" s="822"/>
      <c r="R9" s="823"/>
      <c r="S9" s="92"/>
      <c r="T9" s="93">
        <v>0</v>
      </c>
      <c r="U9" s="465" t="s">
        <v>1973</v>
      </c>
      <c r="V9" s="466"/>
      <c r="W9" s="466"/>
      <c r="X9" s="466"/>
      <c r="Y9" s="466"/>
      <c r="Z9" s="466"/>
      <c r="AA9" s="478"/>
    </row>
    <row r="10" spans="1:27" ht="12.75" customHeight="1">
      <c r="A10" s="756"/>
      <c r="B10" s="760" t="s">
        <v>10</v>
      </c>
      <c r="C10" s="661"/>
      <c r="D10" s="662"/>
      <c r="E10" s="96">
        <f>SUM(E6:E9)</f>
        <v>0</v>
      </c>
      <c r="F10" s="98">
        <f>SUM(F6:F9)</f>
        <v>0</v>
      </c>
      <c r="G10" s="485"/>
      <c r="H10" s="486"/>
      <c r="I10" s="486"/>
      <c r="J10" s="486"/>
      <c r="K10" s="486"/>
      <c r="L10" s="486"/>
      <c r="M10" s="505"/>
      <c r="O10" s="755"/>
      <c r="P10" s="821" t="s">
        <v>800</v>
      </c>
      <c r="Q10" s="822"/>
      <c r="R10" s="823"/>
      <c r="S10" s="92"/>
      <c r="T10" s="93"/>
      <c r="U10" s="465" t="s">
        <v>1909</v>
      </c>
      <c r="V10" s="466"/>
      <c r="W10" s="466"/>
      <c r="X10" s="466"/>
      <c r="Y10" s="466"/>
      <c r="Z10" s="466"/>
      <c r="AA10" s="478"/>
    </row>
    <row r="11" spans="1:27" ht="12.75" customHeight="1">
      <c r="A11" s="754" t="s">
        <v>813</v>
      </c>
      <c r="B11" s="160" t="s">
        <v>765</v>
      </c>
      <c r="C11" s="161"/>
      <c r="D11" s="162"/>
      <c r="E11" s="90"/>
      <c r="F11" s="93"/>
      <c r="G11" s="488" t="s">
        <v>752</v>
      </c>
      <c r="H11" s="489"/>
      <c r="I11" s="489"/>
      <c r="J11" s="489"/>
      <c r="K11" s="489"/>
      <c r="L11" s="489"/>
      <c r="M11" s="501"/>
      <c r="O11" s="755"/>
      <c r="P11" s="821" t="s">
        <v>801</v>
      </c>
      <c r="Q11" s="822"/>
      <c r="R11" s="823"/>
      <c r="S11" s="106"/>
      <c r="T11" s="93"/>
      <c r="U11" s="465" t="s">
        <v>1910</v>
      </c>
      <c r="V11" s="466"/>
      <c r="W11" s="466"/>
      <c r="X11" s="466"/>
      <c r="Y11" s="466"/>
      <c r="Z11" s="466"/>
      <c r="AA11" s="478"/>
    </row>
    <row r="12" spans="1:27" ht="12.75" customHeight="1">
      <c r="A12" s="755"/>
      <c r="B12" s="163" t="s">
        <v>766</v>
      </c>
      <c r="C12" s="164"/>
      <c r="D12" s="165"/>
      <c r="E12" s="92"/>
      <c r="F12" s="93"/>
      <c r="G12" s="465" t="s">
        <v>753</v>
      </c>
      <c r="H12" s="466"/>
      <c r="I12" s="466"/>
      <c r="J12" s="466"/>
      <c r="K12" s="466"/>
      <c r="L12" s="466"/>
      <c r="M12" s="478"/>
      <c r="O12" s="755"/>
      <c r="P12" s="893" t="s">
        <v>802</v>
      </c>
      <c r="Q12" s="894"/>
      <c r="R12" s="895"/>
      <c r="S12" s="92"/>
      <c r="T12" s="93"/>
      <c r="U12" s="580" t="s">
        <v>798</v>
      </c>
      <c r="V12" s="581"/>
      <c r="W12" s="581"/>
      <c r="X12" s="581"/>
      <c r="Y12" s="581"/>
      <c r="Z12" s="581"/>
      <c r="AA12" s="753"/>
    </row>
    <row r="13" spans="1:27" ht="12.75" customHeight="1">
      <c r="A13" s="755"/>
      <c r="B13" s="163" t="s">
        <v>767</v>
      </c>
      <c r="C13" s="164"/>
      <c r="D13" s="165"/>
      <c r="E13" s="106"/>
      <c r="F13" s="93"/>
      <c r="G13" s="465" t="s">
        <v>754</v>
      </c>
      <c r="H13" s="466"/>
      <c r="I13" s="466"/>
      <c r="J13" s="466"/>
      <c r="K13" s="466"/>
      <c r="L13" s="466"/>
      <c r="M13" s="478"/>
      <c r="O13" s="756"/>
      <c r="P13" s="760" t="s">
        <v>10</v>
      </c>
      <c r="Q13" s="661"/>
      <c r="R13" s="662"/>
      <c r="S13" s="96">
        <f>SUM(S6:S12)</f>
        <v>0</v>
      </c>
      <c r="T13" s="98">
        <f>SUM(T6:T12)</f>
        <v>0</v>
      </c>
      <c r="U13" s="485"/>
      <c r="V13" s="486"/>
      <c r="W13" s="486"/>
      <c r="X13" s="486"/>
      <c r="Y13" s="486"/>
      <c r="Z13" s="486"/>
      <c r="AA13" s="505"/>
    </row>
    <row r="14" spans="1:27" ht="12.75" customHeight="1">
      <c r="A14" s="755"/>
      <c r="B14" s="163" t="s">
        <v>768</v>
      </c>
      <c r="C14" s="164"/>
      <c r="D14" s="165"/>
      <c r="E14" s="92"/>
      <c r="F14" s="93"/>
      <c r="G14" s="465" t="s">
        <v>755</v>
      </c>
      <c r="H14" s="466"/>
      <c r="I14" s="466"/>
      <c r="J14" s="466"/>
      <c r="K14" s="466"/>
      <c r="L14" s="466"/>
      <c r="M14" s="478"/>
      <c r="O14" s="754" t="s">
        <v>816</v>
      </c>
      <c r="P14" s="914" t="s">
        <v>807</v>
      </c>
      <c r="Q14" s="915"/>
      <c r="R14" s="916"/>
      <c r="S14" s="90"/>
      <c r="T14" s="93"/>
      <c r="U14" s="917" t="s">
        <v>803</v>
      </c>
      <c r="V14" s="918"/>
      <c r="W14" s="918"/>
      <c r="X14" s="918"/>
      <c r="Y14" s="918"/>
      <c r="Z14" s="918"/>
      <c r="AA14" s="919"/>
    </row>
    <row r="15" spans="1:27" ht="12.75" customHeight="1">
      <c r="A15" s="755"/>
      <c r="B15" s="163" t="s">
        <v>769</v>
      </c>
      <c r="C15" s="164"/>
      <c r="D15" s="165"/>
      <c r="E15" s="92"/>
      <c r="F15" s="93"/>
      <c r="G15" s="465" t="s">
        <v>756</v>
      </c>
      <c r="H15" s="466"/>
      <c r="I15" s="466"/>
      <c r="J15" s="466"/>
      <c r="K15" s="466"/>
      <c r="L15" s="466"/>
      <c r="M15" s="478"/>
      <c r="O15" s="755"/>
      <c r="P15" s="821" t="s">
        <v>808</v>
      </c>
      <c r="Q15" s="822"/>
      <c r="R15" s="823"/>
      <c r="S15" s="92"/>
      <c r="T15" s="93"/>
      <c r="U15" s="465" t="s">
        <v>804</v>
      </c>
      <c r="V15" s="466"/>
      <c r="W15" s="466"/>
      <c r="X15" s="466"/>
      <c r="Y15" s="466"/>
      <c r="Z15" s="466"/>
      <c r="AA15" s="478"/>
    </row>
    <row r="16" spans="1:27" ht="12.75" customHeight="1">
      <c r="A16" s="755"/>
      <c r="B16" s="163" t="s">
        <v>770</v>
      </c>
      <c r="C16" s="164"/>
      <c r="D16" s="165"/>
      <c r="E16" s="92"/>
      <c r="F16" s="93"/>
      <c r="G16" s="465" t="s">
        <v>757</v>
      </c>
      <c r="H16" s="466"/>
      <c r="I16" s="466"/>
      <c r="J16" s="466"/>
      <c r="K16" s="466"/>
      <c r="L16" s="466"/>
      <c r="M16" s="478"/>
      <c r="O16" s="755"/>
      <c r="P16" s="821" t="s">
        <v>809</v>
      </c>
      <c r="Q16" s="822"/>
      <c r="R16" s="823"/>
      <c r="S16" s="106"/>
      <c r="T16" s="93"/>
      <c r="U16" s="465" t="s">
        <v>805</v>
      </c>
      <c r="V16" s="466"/>
      <c r="W16" s="466"/>
      <c r="X16" s="466"/>
      <c r="Y16" s="466"/>
      <c r="Z16" s="466"/>
      <c r="AA16" s="478"/>
    </row>
    <row r="17" spans="1:27" ht="12.75" customHeight="1">
      <c r="A17" s="755"/>
      <c r="B17" s="163" t="s">
        <v>771</v>
      </c>
      <c r="C17" s="164"/>
      <c r="D17" s="165"/>
      <c r="E17" s="92"/>
      <c r="F17" s="93"/>
      <c r="G17" s="465" t="s">
        <v>758</v>
      </c>
      <c r="H17" s="466"/>
      <c r="I17" s="466"/>
      <c r="J17" s="466"/>
      <c r="K17" s="466"/>
      <c r="L17" s="466"/>
      <c r="M17" s="478"/>
      <c r="O17" s="755"/>
      <c r="P17" s="893" t="s">
        <v>810</v>
      </c>
      <c r="Q17" s="894"/>
      <c r="R17" s="895"/>
      <c r="S17" s="92"/>
      <c r="T17" s="93"/>
      <c r="U17" s="580" t="s">
        <v>806</v>
      </c>
      <c r="V17" s="581"/>
      <c r="W17" s="581"/>
      <c r="X17" s="581"/>
      <c r="Y17" s="581"/>
      <c r="Z17" s="581"/>
      <c r="AA17" s="753"/>
    </row>
    <row r="18" spans="1:27" ht="12.75" customHeight="1">
      <c r="A18" s="755"/>
      <c r="B18" s="163" t="s">
        <v>772</v>
      </c>
      <c r="C18" s="164"/>
      <c r="D18" s="165"/>
      <c r="E18" s="92"/>
      <c r="F18" s="93"/>
      <c r="G18" s="465" t="s">
        <v>759</v>
      </c>
      <c r="H18" s="466"/>
      <c r="I18" s="466"/>
      <c r="J18" s="466"/>
      <c r="K18" s="466"/>
      <c r="L18" s="466"/>
      <c r="M18" s="478"/>
      <c r="O18" s="756"/>
      <c r="P18" s="760" t="s">
        <v>10</v>
      </c>
      <c r="Q18" s="661"/>
      <c r="R18" s="662"/>
      <c r="S18" s="96">
        <f>SUM(S14:S17)</f>
        <v>0</v>
      </c>
      <c r="T18" s="98">
        <f>SUM(T14:T17)</f>
        <v>0</v>
      </c>
      <c r="U18" s="485"/>
      <c r="V18" s="486"/>
      <c r="W18" s="486"/>
      <c r="X18" s="486"/>
      <c r="Y18" s="486"/>
      <c r="Z18" s="486"/>
      <c r="AA18" s="505"/>
    </row>
    <row r="19" spans="1:27" ht="12.75" customHeight="1">
      <c r="A19" s="755"/>
      <c r="B19" s="163" t="s">
        <v>773</v>
      </c>
      <c r="C19" s="164"/>
      <c r="D19" s="165"/>
      <c r="E19" s="92"/>
      <c r="F19" s="93"/>
      <c r="G19" s="465" t="s">
        <v>760</v>
      </c>
      <c r="H19" s="466"/>
      <c r="I19" s="466"/>
      <c r="J19" s="466"/>
      <c r="K19" s="466"/>
      <c r="L19" s="466"/>
      <c r="M19" s="478"/>
      <c r="T19" s="101"/>
      <c r="U19" s="101"/>
      <c r="V19" s="101"/>
      <c r="W19" s="101"/>
      <c r="X19" s="101"/>
      <c r="Y19" s="101"/>
      <c r="Z19" s="101"/>
      <c r="AA19" s="101"/>
    </row>
    <row r="20" spans="1:27" ht="12.75" customHeight="1">
      <c r="A20" s="755"/>
      <c r="B20" s="163" t="s">
        <v>774</v>
      </c>
      <c r="C20" s="164"/>
      <c r="D20" s="165"/>
      <c r="E20" s="92"/>
      <c r="F20" s="93"/>
      <c r="G20" s="465" t="s">
        <v>761</v>
      </c>
      <c r="H20" s="466"/>
      <c r="I20" s="466"/>
      <c r="J20" s="466"/>
      <c r="K20" s="466"/>
      <c r="L20" s="466"/>
      <c r="M20" s="478"/>
      <c r="T20" s="101"/>
      <c r="U20" s="101"/>
      <c r="V20" s="101"/>
      <c r="W20" s="101"/>
      <c r="X20" s="101"/>
      <c r="Y20" s="101"/>
      <c r="Z20" s="101"/>
      <c r="AA20" s="101"/>
    </row>
    <row r="21" spans="1:27" ht="12.75" customHeight="1">
      <c r="A21" s="755"/>
      <c r="B21" s="163" t="s">
        <v>775</v>
      </c>
      <c r="C21" s="164"/>
      <c r="D21" s="165"/>
      <c r="E21" s="92"/>
      <c r="F21" s="93"/>
      <c r="G21" s="465" t="s">
        <v>762</v>
      </c>
      <c r="H21" s="466"/>
      <c r="I21" s="466"/>
      <c r="J21" s="466"/>
      <c r="K21" s="466"/>
      <c r="L21" s="466"/>
      <c r="M21" s="478"/>
      <c r="O21" s="847" t="s">
        <v>751</v>
      </c>
      <c r="P21" s="690"/>
      <c r="Q21" s="690"/>
      <c r="R21" s="780"/>
      <c r="S21" s="166">
        <f>SUM(E10,E24,E42,S13,S18)</f>
        <v>0</v>
      </c>
      <c r="T21" s="135">
        <f>SUM(F10,F24,F42,T13,T18)</f>
        <v>0</v>
      </c>
      <c r="U21" s="101"/>
      <c r="V21" s="101"/>
      <c r="W21" s="101"/>
      <c r="X21" s="101"/>
      <c r="Y21" s="101"/>
      <c r="Z21" s="101"/>
      <c r="AA21" s="101"/>
    </row>
    <row r="22" spans="1:27" ht="12.75" customHeight="1">
      <c r="A22" s="755"/>
      <c r="B22" s="163" t="s">
        <v>776</v>
      </c>
      <c r="C22" s="164"/>
      <c r="D22" s="165"/>
      <c r="E22" s="92"/>
      <c r="F22" s="93"/>
      <c r="G22" s="465" t="s">
        <v>763</v>
      </c>
      <c r="H22" s="466"/>
      <c r="I22" s="466"/>
      <c r="J22" s="466"/>
      <c r="K22" s="466"/>
      <c r="L22" s="466"/>
      <c r="M22" s="478"/>
    </row>
    <row r="23" spans="1:27" ht="12.75" customHeight="1">
      <c r="A23" s="755"/>
      <c r="B23" s="163" t="s">
        <v>777</v>
      </c>
      <c r="C23" s="164"/>
      <c r="D23" s="165"/>
      <c r="E23" s="92"/>
      <c r="F23" s="93"/>
      <c r="G23" s="580" t="s">
        <v>764</v>
      </c>
      <c r="H23" s="581"/>
      <c r="I23" s="581"/>
      <c r="J23" s="581"/>
      <c r="K23" s="581"/>
      <c r="L23" s="581"/>
      <c r="M23" s="753"/>
      <c r="O23" s="921" t="s">
        <v>1990</v>
      </c>
      <c r="P23" s="921"/>
      <c r="Q23" s="921"/>
      <c r="R23" s="921"/>
      <c r="S23" s="921"/>
      <c r="T23" s="921"/>
    </row>
    <row r="24" spans="1:27" ht="12.75" customHeight="1">
      <c r="A24" s="756"/>
      <c r="B24" s="538" t="s">
        <v>9</v>
      </c>
      <c r="C24" s="538"/>
      <c r="D24" s="922"/>
      <c r="E24" s="96">
        <f>SUM(E11:E23)</f>
        <v>0</v>
      </c>
      <c r="F24" s="98">
        <f>SUM(F11:F23)</f>
        <v>0</v>
      </c>
      <c r="G24" s="485"/>
      <c r="H24" s="486"/>
      <c r="I24" s="486"/>
      <c r="J24" s="486"/>
      <c r="K24" s="486"/>
      <c r="L24" s="486"/>
      <c r="M24" s="505"/>
      <c r="O24" s="921"/>
      <c r="P24" s="921"/>
      <c r="Q24" s="921"/>
      <c r="R24" s="921"/>
      <c r="S24" s="921"/>
      <c r="T24" s="921"/>
    </row>
    <row r="25" spans="1:27" ht="12.75" customHeight="1">
      <c r="A25" s="754" t="s">
        <v>814</v>
      </c>
      <c r="B25" s="160" t="s">
        <v>780</v>
      </c>
      <c r="C25" s="161"/>
      <c r="D25" s="162"/>
      <c r="E25" s="105"/>
      <c r="F25" s="93"/>
      <c r="G25" s="488" t="s">
        <v>778</v>
      </c>
      <c r="H25" s="489"/>
      <c r="I25" s="489"/>
      <c r="J25" s="489"/>
      <c r="K25" s="489"/>
      <c r="L25" s="489"/>
      <c r="M25" s="501"/>
    </row>
    <row r="26" spans="1:27" ht="12.75" customHeight="1">
      <c r="A26" s="755"/>
      <c r="B26" s="167" t="s">
        <v>781</v>
      </c>
      <c r="C26" s="168"/>
      <c r="D26" s="169"/>
      <c r="E26" s="106"/>
      <c r="F26" s="93"/>
      <c r="G26" s="465" t="s">
        <v>779</v>
      </c>
      <c r="H26" s="466"/>
      <c r="I26" s="466"/>
      <c r="J26" s="466"/>
      <c r="K26" s="466"/>
      <c r="L26" s="466"/>
      <c r="M26" s="478"/>
    </row>
    <row r="27" spans="1:27" ht="12.75" customHeight="1">
      <c r="A27" s="755"/>
      <c r="B27" s="167" t="s">
        <v>782</v>
      </c>
      <c r="C27" s="168"/>
      <c r="D27" s="169"/>
      <c r="E27" s="106"/>
      <c r="F27" s="93"/>
      <c r="G27" s="465" t="s">
        <v>1917</v>
      </c>
      <c r="H27" s="466"/>
      <c r="I27" s="466"/>
      <c r="J27" s="466"/>
      <c r="K27" s="466"/>
      <c r="L27" s="466"/>
      <c r="M27" s="478"/>
    </row>
    <row r="28" spans="1:27" ht="12.75" customHeight="1">
      <c r="A28" s="755"/>
      <c r="B28" s="167" t="s">
        <v>783</v>
      </c>
      <c r="C28" s="168"/>
      <c r="D28" s="169"/>
      <c r="E28" s="106"/>
      <c r="F28" s="93"/>
      <c r="G28" s="465" t="s">
        <v>1918</v>
      </c>
      <c r="H28" s="466"/>
      <c r="I28" s="466"/>
      <c r="J28" s="466"/>
      <c r="K28" s="466"/>
      <c r="L28" s="466"/>
      <c r="M28" s="478"/>
    </row>
    <row r="29" spans="1:27" ht="12.75" customHeight="1">
      <c r="A29" s="755"/>
      <c r="B29" s="167" t="s">
        <v>784</v>
      </c>
      <c r="C29" s="168"/>
      <c r="D29" s="169"/>
      <c r="E29" s="106"/>
      <c r="F29" s="93"/>
      <c r="G29" s="465" t="s">
        <v>1919</v>
      </c>
      <c r="H29" s="466"/>
      <c r="I29" s="466"/>
      <c r="J29" s="466"/>
      <c r="K29" s="466"/>
      <c r="L29" s="466"/>
      <c r="M29" s="478"/>
    </row>
    <row r="30" spans="1:27" ht="12.75" customHeight="1">
      <c r="A30" s="755"/>
      <c r="B30" s="167" t="s">
        <v>785</v>
      </c>
      <c r="C30" s="168"/>
      <c r="D30" s="169"/>
      <c r="E30" s="106"/>
      <c r="F30" s="93"/>
      <c r="G30" s="465" t="s">
        <v>1920</v>
      </c>
      <c r="H30" s="466"/>
      <c r="I30" s="466"/>
      <c r="J30" s="466"/>
      <c r="K30" s="466"/>
      <c r="L30" s="466"/>
      <c r="M30" s="478"/>
    </row>
    <row r="31" spans="1:27" ht="12.75" customHeight="1">
      <c r="A31" s="755"/>
      <c r="B31" s="167" t="s">
        <v>786</v>
      </c>
      <c r="C31" s="168"/>
      <c r="D31" s="169"/>
      <c r="E31" s="106"/>
      <c r="F31" s="93"/>
      <c r="G31" s="465" t="s">
        <v>1921</v>
      </c>
      <c r="H31" s="466"/>
      <c r="I31" s="466"/>
      <c r="J31" s="466"/>
      <c r="K31" s="466"/>
      <c r="L31" s="466"/>
      <c r="M31" s="478"/>
    </row>
    <row r="32" spans="1:27" ht="12.75" customHeight="1">
      <c r="A32" s="755"/>
      <c r="B32" s="167" t="s">
        <v>787</v>
      </c>
      <c r="C32" s="168"/>
      <c r="D32" s="169"/>
      <c r="E32" s="106"/>
      <c r="F32" s="93"/>
      <c r="G32" s="465" t="s">
        <v>1922</v>
      </c>
      <c r="H32" s="466"/>
      <c r="I32" s="466"/>
      <c r="J32" s="466"/>
      <c r="K32" s="466"/>
      <c r="L32" s="466"/>
      <c r="M32" s="478"/>
    </row>
    <row r="33" spans="1:19" ht="12.75" customHeight="1">
      <c r="A33" s="755"/>
      <c r="B33" s="167" t="s">
        <v>788</v>
      </c>
      <c r="C33" s="168"/>
      <c r="D33" s="169"/>
      <c r="E33" s="106"/>
      <c r="F33" s="121"/>
      <c r="G33" s="465" t="s">
        <v>1923</v>
      </c>
      <c r="H33" s="466"/>
      <c r="I33" s="466"/>
      <c r="J33" s="466"/>
      <c r="K33" s="466"/>
      <c r="L33" s="466"/>
      <c r="M33" s="478"/>
    </row>
    <row r="34" spans="1:19" ht="12.75" customHeight="1">
      <c r="A34" s="755"/>
      <c r="B34" s="167" t="s">
        <v>789</v>
      </c>
      <c r="C34" s="168"/>
      <c r="D34" s="169"/>
      <c r="E34" s="106"/>
      <c r="F34" s="121"/>
      <c r="G34" s="465" t="s">
        <v>1924</v>
      </c>
      <c r="H34" s="466"/>
      <c r="I34" s="466"/>
      <c r="J34" s="466"/>
      <c r="K34" s="466"/>
      <c r="L34" s="466"/>
      <c r="M34" s="478"/>
    </row>
    <row r="35" spans="1:19" ht="12.75" customHeight="1">
      <c r="A35" s="755"/>
      <c r="B35" s="167" t="s">
        <v>790</v>
      </c>
      <c r="C35" s="168"/>
      <c r="D35" s="169"/>
      <c r="E35" s="106"/>
      <c r="F35" s="121"/>
      <c r="G35" s="465" t="s">
        <v>1925</v>
      </c>
      <c r="H35" s="466"/>
      <c r="I35" s="466"/>
      <c r="J35" s="466"/>
      <c r="K35" s="466"/>
      <c r="L35" s="466"/>
      <c r="M35" s="478"/>
    </row>
    <row r="36" spans="1:19" ht="12.75" customHeight="1">
      <c r="A36" s="755"/>
      <c r="B36" s="167" t="s">
        <v>1977</v>
      </c>
      <c r="C36" s="168"/>
      <c r="D36" s="169"/>
      <c r="E36" s="106"/>
      <c r="F36" s="121"/>
      <c r="G36" s="465" t="s">
        <v>1978</v>
      </c>
      <c r="H36" s="466"/>
      <c r="I36" s="466"/>
      <c r="J36" s="466"/>
      <c r="K36" s="466"/>
      <c r="L36" s="466"/>
      <c r="M36" s="478"/>
    </row>
    <row r="37" spans="1:19" ht="12.75" customHeight="1">
      <c r="A37" s="755"/>
      <c r="B37" s="167" t="s">
        <v>791</v>
      </c>
      <c r="C37" s="168"/>
      <c r="D37" s="169"/>
      <c r="E37" s="106"/>
      <c r="F37" s="121"/>
      <c r="G37" s="465" t="s">
        <v>1926</v>
      </c>
      <c r="H37" s="466"/>
      <c r="I37" s="466"/>
      <c r="J37" s="466"/>
      <c r="K37" s="466"/>
      <c r="L37" s="466"/>
      <c r="M37" s="478"/>
    </row>
    <row r="38" spans="1:19" ht="12.75" customHeight="1">
      <c r="A38" s="755"/>
      <c r="B38" s="167" t="s">
        <v>792</v>
      </c>
      <c r="C38" s="168"/>
      <c r="D38" s="169"/>
      <c r="E38" s="106"/>
      <c r="F38" s="121"/>
      <c r="G38" s="465" t="s">
        <v>1927</v>
      </c>
      <c r="H38" s="466"/>
      <c r="I38" s="466"/>
      <c r="J38" s="466"/>
      <c r="K38" s="466"/>
      <c r="L38" s="466"/>
      <c r="M38" s="478"/>
    </row>
    <row r="39" spans="1:19" ht="12.75" customHeight="1">
      <c r="A39" s="755"/>
      <c r="B39" s="163" t="s">
        <v>793</v>
      </c>
      <c r="C39" s="164"/>
      <c r="D39" s="165"/>
      <c r="E39" s="106"/>
      <c r="F39" s="93"/>
      <c r="G39" s="465" t="s">
        <v>1928</v>
      </c>
      <c r="H39" s="466"/>
      <c r="I39" s="466"/>
      <c r="J39" s="466"/>
      <c r="K39" s="466"/>
      <c r="L39" s="466"/>
      <c r="M39" s="478"/>
    </row>
    <row r="40" spans="1:19" ht="12.75" customHeight="1">
      <c r="A40" s="755"/>
      <c r="B40" s="163" t="s">
        <v>794</v>
      </c>
      <c r="C40" s="164"/>
      <c r="D40" s="165"/>
      <c r="E40" s="106"/>
      <c r="F40" s="93"/>
      <c r="G40" s="465" t="s">
        <v>1929</v>
      </c>
      <c r="H40" s="466"/>
      <c r="I40" s="466"/>
      <c r="J40" s="466"/>
      <c r="K40" s="466"/>
      <c r="L40" s="466"/>
      <c r="M40" s="478"/>
    </row>
    <row r="41" spans="1:19" ht="12.75" customHeight="1">
      <c r="A41" s="755"/>
      <c r="B41" s="170" t="s">
        <v>795</v>
      </c>
      <c r="C41" s="171"/>
      <c r="D41" s="172"/>
      <c r="E41" s="106"/>
      <c r="F41" s="93"/>
      <c r="G41" s="580" t="s">
        <v>1930</v>
      </c>
      <c r="H41" s="581"/>
      <c r="I41" s="581"/>
      <c r="J41" s="581"/>
      <c r="K41" s="581"/>
      <c r="L41" s="581"/>
      <c r="M41" s="753"/>
    </row>
    <row r="42" spans="1:19" ht="12.75" customHeight="1">
      <c r="A42" s="756"/>
      <c r="B42" s="760" t="s">
        <v>10</v>
      </c>
      <c r="C42" s="661"/>
      <c r="D42" s="662"/>
      <c r="E42" s="96">
        <f>SUM(E25:E41)</f>
        <v>0</v>
      </c>
      <c r="F42" s="98">
        <f>SUM(F25:F41)</f>
        <v>0</v>
      </c>
      <c r="G42" s="485"/>
      <c r="H42" s="486"/>
      <c r="I42" s="486"/>
      <c r="J42" s="486"/>
      <c r="K42" s="486"/>
      <c r="L42" s="486"/>
      <c r="M42" s="505"/>
    </row>
    <row r="43" spans="1:19" ht="12.75" customHeight="1"/>
    <row r="44" spans="1:19" ht="12.75" customHeight="1"/>
    <row r="45" spans="1:19" ht="12.75" customHeight="1">
      <c r="O45" s="173"/>
    </row>
    <row r="46" spans="1:19" ht="12.75" customHeight="1">
      <c r="P46" s="49"/>
      <c r="Q46" s="49"/>
      <c r="R46" s="49"/>
      <c r="S46" s="174"/>
    </row>
    <row r="47" spans="1:19" ht="12.75" customHeight="1"/>
    <row r="48" spans="1:19" ht="12.75" customHeight="1"/>
    <row r="49" spans="1:27" ht="12.75" customHeight="1"/>
    <row r="50" spans="1:27" ht="12.75" customHeight="1">
      <c r="T50" s="175"/>
    </row>
    <row r="51" spans="1:27" ht="12.75" customHeight="1"/>
    <row r="52" spans="1:27" ht="12.75" customHeight="1"/>
    <row r="53" spans="1:27" ht="12.75" customHeight="1">
      <c r="U53" s="176"/>
      <c r="V53" s="176"/>
      <c r="W53" s="176"/>
      <c r="X53" s="176"/>
      <c r="Y53" s="176"/>
      <c r="Z53" s="176"/>
      <c r="AA53" s="176"/>
    </row>
    <row r="54" spans="1:27" ht="12.75" customHeight="1"/>
    <row r="55" spans="1:27" s="111" customFormat="1" ht="12.75" customHeight="1">
      <c r="A55" s="47"/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</row>
    <row r="56" spans="1:27" ht="12.75" customHeight="1">
      <c r="N56" s="50"/>
    </row>
    <row r="57" spans="1:27" ht="12.75" customHeight="1">
      <c r="N57" s="50"/>
    </row>
    <row r="58" spans="1:27" ht="12.75" customHeight="1">
      <c r="N58" s="50"/>
      <c r="P58" s="67"/>
      <c r="Q58" s="67"/>
      <c r="R58" s="67"/>
      <c r="S58" s="67"/>
    </row>
    <row r="59" spans="1:27" ht="12.75" customHeight="1">
      <c r="N59" s="50"/>
    </row>
    <row r="60" spans="1:27" ht="12.75" customHeight="1">
      <c r="A60" s="111"/>
      <c r="N60" s="50"/>
    </row>
    <row r="61" spans="1:27" ht="12.75" customHeight="1">
      <c r="B61" s="111"/>
      <c r="C61" s="111"/>
      <c r="D61" s="111"/>
      <c r="E61" s="111"/>
      <c r="F61" s="111"/>
      <c r="G61" s="111"/>
      <c r="H61" s="111"/>
      <c r="I61" s="111"/>
      <c r="J61" s="111"/>
      <c r="K61" s="111"/>
      <c r="L61" s="111"/>
      <c r="M61" s="111"/>
      <c r="N61" s="50"/>
    </row>
    <row r="62" spans="1:27" ht="12.75" customHeight="1">
      <c r="N62" s="67"/>
      <c r="O62" s="67" t="s">
        <v>28</v>
      </c>
    </row>
    <row r="63" spans="1:27" ht="12.75" customHeight="1">
      <c r="A63" s="177"/>
      <c r="O63" s="67"/>
    </row>
    <row r="64" spans="1:27" ht="12.75" customHeight="1">
      <c r="A64" s="177"/>
      <c r="B64" s="178"/>
      <c r="C64" s="178"/>
      <c r="D64" s="178"/>
      <c r="E64" s="174"/>
      <c r="F64" s="175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</row>
    <row r="65" spans="1:27" ht="12.75" customHeight="1">
      <c r="A65" s="177"/>
      <c r="B65" s="178"/>
      <c r="C65" s="178"/>
      <c r="D65" s="178"/>
      <c r="E65" s="174"/>
      <c r="F65" s="175"/>
      <c r="N65" s="67"/>
      <c r="T65" s="67"/>
      <c r="U65" s="67"/>
      <c r="V65" s="67"/>
      <c r="W65" s="67"/>
      <c r="X65" s="67"/>
      <c r="Y65" s="67"/>
      <c r="Z65" s="67"/>
      <c r="AA65" s="67"/>
    </row>
    <row r="66" spans="1:27" ht="12.75" customHeight="1">
      <c r="A66" s="177"/>
      <c r="B66" s="178"/>
      <c r="C66" s="178"/>
      <c r="D66" s="178"/>
      <c r="E66" s="174"/>
      <c r="F66" s="175"/>
    </row>
    <row r="67" spans="1:27" ht="12.75" customHeight="1">
      <c r="B67" s="178"/>
      <c r="C67" s="178"/>
      <c r="D67" s="178"/>
      <c r="E67" s="174"/>
      <c r="F67" s="175"/>
    </row>
    <row r="68" spans="1:27" ht="15" customHeight="1">
      <c r="B68" s="178"/>
      <c r="C68" s="178"/>
      <c r="D68" s="178"/>
      <c r="E68" s="174"/>
    </row>
    <row r="69" spans="1:27">
      <c r="B69" s="178"/>
      <c r="C69" s="178"/>
      <c r="D69" s="178"/>
      <c r="E69" s="174"/>
    </row>
    <row r="70" spans="1:27" ht="14.25"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</row>
    <row r="71" spans="1:27" ht="14.25"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T71" s="67"/>
      <c r="U71" s="67"/>
      <c r="V71" s="67"/>
      <c r="W71" s="67"/>
      <c r="X71" s="67"/>
      <c r="Y71" s="67"/>
      <c r="Z71" s="67"/>
      <c r="AA71" s="67"/>
    </row>
  </sheetData>
  <mergeCells count="95">
    <mergeCell ref="G40:M40"/>
    <mergeCell ref="G37:M37"/>
    <mergeCell ref="G33:M33"/>
    <mergeCell ref="P15:R15"/>
    <mergeCell ref="B42:D42"/>
    <mergeCell ref="O23:T24"/>
    <mergeCell ref="G34:M34"/>
    <mergeCell ref="G31:M31"/>
    <mergeCell ref="B24:D24"/>
    <mergeCell ref="G42:M42"/>
    <mergeCell ref="G39:M39"/>
    <mergeCell ref="G41:M41"/>
    <mergeCell ref="P17:R17"/>
    <mergeCell ref="P16:R16"/>
    <mergeCell ref="G24:M24"/>
    <mergeCell ref="G29:M29"/>
    <mergeCell ref="G16:M16"/>
    <mergeCell ref="G23:M23"/>
    <mergeCell ref="O21:R21"/>
    <mergeCell ref="U17:AA17"/>
    <mergeCell ref="P18:R18"/>
    <mergeCell ref="G22:M22"/>
    <mergeCell ref="G21:M21"/>
    <mergeCell ref="U16:AA16"/>
    <mergeCell ref="U18:AA18"/>
    <mergeCell ref="A25:A42"/>
    <mergeCell ref="G36:M36"/>
    <mergeCell ref="G38:M38"/>
    <mergeCell ref="U8:AA8"/>
    <mergeCell ref="P13:R13"/>
    <mergeCell ref="U9:AA9"/>
    <mergeCell ref="P9:R9"/>
    <mergeCell ref="U13:AA13"/>
    <mergeCell ref="U11:AA11"/>
    <mergeCell ref="U12:AA12"/>
    <mergeCell ref="P10:R10"/>
    <mergeCell ref="P11:R11"/>
    <mergeCell ref="P12:R12"/>
    <mergeCell ref="U10:AA10"/>
    <mergeCell ref="G28:M28"/>
    <mergeCell ref="G17:M17"/>
    <mergeCell ref="G32:M32"/>
    <mergeCell ref="G18:M18"/>
    <mergeCell ref="G27:M27"/>
    <mergeCell ref="G26:M26"/>
    <mergeCell ref="G25:M25"/>
    <mergeCell ref="G19:M19"/>
    <mergeCell ref="G30:M30"/>
    <mergeCell ref="Y4:Z4"/>
    <mergeCell ref="G5:M5"/>
    <mergeCell ref="A3:C3"/>
    <mergeCell ref="G15:M15"/>
    <mergeCell ref="G11:M11"/>
    <mergeCell ref="G12:M12"/>
    <mergeCell ref="G14:M14"/>
    <mergeCell ref="U6:AA6"/>
    <mergeCell ref="U7:AA7"/>
    <mergeCell ref="P6:R6"/>
    <mergeCell ref="P7:R7"/>
    <mergeCell ref="G13:M13"/>
    <mergeCell ref="U15:AA15"/>
    <mergeCell ref="P14:R14"/>
    <mergeCell ref="U14:AA14"/>
    <mergeCell ref="G35:M35"/>
    <mergeCell ref="P8:R8"/>
    <mergeCell ref="A1:C1"/>
    <mergeCell ref="A2:C2"/>
    <mergeCell ref="D2:E2"/>
    <mergeCell ref="F2:G2"/>
    <mergeCell ref="K2:M2"/>
    <mergeCell ref="P2:Q2"/>
    <mergeCell ref="O6:O13"/>
    <mergeCell ref="O14:O18"/>
    <mergeCell ref="A11:A24"/>
    <mergeCell ref="A6:A10"/>
    <mergeCell ref="B5:D5"/>
    <mergeCell ref="D3:S3"/>
    <mergeCell ref="P5:R5"/>
    <mergeCell ref="G20:M20"/>
    <mergeCell ref="D1:W1"/>
    <mergeCell ref="X1:AA1"/>
    <mergeCell ref="B9:D9"/>
    <mergeCell ref="G9:M9"/>
    <mergeCell ref="B10:D10"/>
    <mergeCell ref="G10:M10"/>
    <mergeCell ref="B6:D6"/>
    <mergeCell ref="G6:M6"/>
    <mergeCell ref="B7:D7"/>
    <mergeCell ref="G7:M7"/>
    <mergeCell ref="B8:D8"/>
    <mergeCell ref="G8:M8"/>
    <mergeCell ref="U2:AA2"/>
    <mergeCell ref="U3:Z3"/>
    <mergeCell ref="U4:W4"/>
    <mergeCell ref="U5:AA5"/>
  </mergeCells>
  <phoneticPr fontId="23"/>
  <printOptions horizontalCentered="1"/>
  <pageMargins left="0.19685039370078741" right="0.19685039370078741" top="0.39370078740157483" bottom="0.15748031496062992" header="0.19685039370078741" footer="0.15748031496062992"/>
  <pageSetup paperSize="9" fitToWidth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>
    <tabColor indexed="47"/>
  </sheetPr>
  <dimension ref="A1:AA71"/>
  <sheetViews>
    <sheetView showZeros="0" zoomScaleNormal="100" zoomScaleSheetLayoutView="100" workbookViewId="0">
      <selection activeCell="AG38" sqref="AG38"/>
    </sheetView>
  </sheetViews>
  <sheetFormatPr defaultRowHeight="11.25"/>
  <cols>
    <col min="1" max="4" width="3.125" style="7" customWidth="1"/>
    <col min="5" max="6" width="5.625" style="7" customWidth="1"/>
    <col min="7" max="18" width="3.125" style="7" customWidth="1"/>
    <col min="19" max="20" width="5.625" style="7" customWidth="1"/>
    <col min="21" max="62" width="3.125" style="7" customWidth="1"/>
    <col min="63" max="16384" width="9" style="7"/>
  </cols>
  <sheetData>
    <row r="1" spans="1:27" s="1" customFormat="1" ht="18.75" customHeight="1">
      <c r="A1" s="976" t="s">
        <v>636</v>
      </c>
      <c r="B1" s="977"/>
      <c r="C1" s="977"/>
      <c r="D1" s="966" t="s">
        <v>45</v>
      </c>
      <c r="E1" s="967"/>
      <c r="F1" s="967"/>
      <c r="G1" s="967"/>
      <c r="H1" s="967"/>
      <c r="I1" s="967"/>
      <c r="J1" s="967"/>
      <c r="K1" s="967"/>
      <c r="L1" s="967"/>
      <c r="M1" s="967"/>
      <c r="N1" s="967"/>
      <c r="O1" s="967"/>
      <c r="P1" s="967"/>
      <c r="Q1" s="967"/>
      <c r="R1" s="967"/>
      <c r="S1" s="967"/>
      <c r="T1" s="967"/>
      <c r="U1" s="967"/>
      <c r="V1" s="967"/>
      <c r="W1" s="967"/>
      <c r="X1" s="967"/>
      <c r="Y1" s="960" t="str">
        <f>集計表!AB1</f>
        <v>2025/8</v>
      </c>
      <c r="Z1" s="961"/>
      <c r="AA1" s="962"/>
    </row>
    <row r="2" spans="1:27" ht="18.75" customHeight="1">
      <c r="A2" s="978" t="s">
        <v>56</v>
      </c>
      <c r="B2" s="979"/>
      <c r="C2" s="980"/>
      <c r="D2" s="984">
        <v>2020</v>
      </c>
      <c r="E2" s="984"/>
      <c r="F2" s="974">
        <f>集計表!F2</f>
        <v>45868</v>
      </c>
      <c r="G2" s="974"/>
      <c r="H2" s="2" t="s">
        <v>1402</v>
      </c>
      <c r="I2" s="2" t="s">
        <v>46</v>
      </c>
      <c r="J2" s="968">
        <f>集計表!L2</f>
        <v>45870</v>
      </c>
      <c r="K2" s="969"/>
      <c r="L2" s="969"/>
      <c r="M2" s="969"/>
      <c r="N2" s="3" t="s">
        <v>57</v>
      </c>
      <c r="O2" s="4" t="s">
        <v>47</v>
      </c>
      <c r="P2" s="970">
        <f>集計表!R2</f>
        <v>45871</v>
      </c>
      <c r="Q2" s="970"/>
      <c r="R2" s="5" t="s">
        <v>48</v>
      </c>
      <c r="S2" s="6" t="s">
        <v>49</v>
      </c>
      <c r="T2" s="34" t="s">
        <v>20</v>
      </c>
      <c r="U2" s="963">
        <f>申込書!C9</f>
        <v>0</v>
      </c>
      <c r="V2" s="963"/>
      <c r="W2" s="963"/>
      <c r="X2" s="963"/>
      <c r="Y2" s="963"/>
      <c r="Z2" s="963"/>
      <c r="AA2" s="964"/>
    </row>
    <row r="3" spans="1:27" ht="18.75" customHeight="1">
      <c r="A3" s="981" t="s">
        <v>54</v>
      </c>
      <c r="B3" s="982"/>
      <c r="C3" s="983"/>
      <c r="D3" s="971">
        <f>集計表!D3</f>
        <v>0</v>
      </c>
      <c r="E3" s="972"/>
      <c r="F3" s="972"/>
      <c r="G3" s="972"/>
      <c r="H3" s="972"/>
      <c r="I3" s="972"/>
      <c r="J3" s="972"/>
      <c r="K3" s="972"/>
      <c r="L3" s="972"/>
      <c r="M3" s="972"/>
      <c r="N3" s="972"/>
      <c r="O3" s="972"/>
      <c r="P3" s="972"/>
      <c r="Q3" s="972"/>
      <c r="R3" s="972"/>
      <c r="S3" s="973"/>
      <c r="T3" s="34" t="s">
        <v>59</v>
      </c>
      <c r="U3" s="975">
        <f>SUM(申込書!J9)</f>
        <v>0</v>
      </c>
      <c r="V3" s="975"/>
      <c r="W3" s="975"/>
      <c r="X3" s="975"/>
      <c r="Y3" s="975"/>
      <c r="Z3" s="975"/>
      <c r="AA3" s="8" t="s">
        <v>60</v>
      </c>
    </row>
    <row r="4" spans="1:27" ht="18.75" customHeight="1">
      <c r="A4" s="7" t="s">
        <v>1636</v>
      </c>
      <c r="U4" s="927" t="s">
        <v>6</v>
      </c>
      <c r="V4" s="927"/>
      <c r="W4" s="12" t="s">
        <v>50</v>
      </c>
      <c r="X4" s="965">
        <f>F19</f>
        <v>0</v>
      </c>
      <c r="Y4" s="927"/>
      <c r="Z4" s="927"/>
      <c r="AA4" s="7" t="s">
        <v>51</v>
      </c>
    </row>
    <row r="5" spans="1:27" ht="12.75" customHeight="1">
      <c r="A5" s="13"/>
      <c r="B5" s="948" t="s">
        <v>52</v>
      </c>
      <c r="C5" s="949"/>
      <c r="D5" s="949"/>
      <c r="E5" s="30" t="s">
        <v>7</v>
      </c>
      <c r="F5" s="28" t="s">
        <v>8</v>
      </c>
      <c r="G5" s="949" t="s">
        <v>24</v>
      </c>
      <c r="H5" s="949"/>
      <c r="I5" s="949"/>
      <c r="J5" s="949"/>
      <c r="K5" s="949"/>
      <c r="L5" s="949"/>
      <c r="M5" s="950"/>
      <c r="O5" s="13"/>
      <c r="P5" s="948" t="s">
        <v>25</v>
      </c>
      <c r="Q5" s="949"/>
      <c r="R5" s="949"/>
      <c r="S5" s="30" t="s">
        <v>7</v>
      </c>
      <c r="T5" s="28" t="s">
        <v>8</v>
      </c>
      <c r="U5" s="949" t="s">
        <v>24</v>
      </c>
      <c r="V5" s="949"/>
      <c r="W5" s="949"/>
      <c r="X5" s="949"/>
      <c r="Y5" s="949"/>
      <c r="Z5" s="949"/>
      <c r="AA5" s="950"/>
    </row>
    <row r="6" spans="1:27" ht="12.75" customHeight="1">
      <c r="A6" s="992" t="s">
        <v>1595</v>
      </c>
      <c r="B6" s="954" t="s">
        <v>648</v>
      </c>
      <c r="C6" s="955"/>
      <c r="D6" s="956"/>
      <c r="E6" s="26">
        <v>690</v>
      </c>
      <c r="F6" s="26"/>
      <c r="G6" s="951" t="s">
        <v>638</v>
      </c>
      <c r="H6" s="952"/>
      <c r="I6" s="952"/>
      <c r="J6" s="952"/>
      <c r="K6" s="952"/>
      <c r="L6" s="952"/>
      <c r="M6" s="953"/>
      <c r="O6" s="957" t="s">
        <v>680</v>
      </c>
      <c r="P6" s="954" t="s">
        <v>661</v>
      </c>
      <c r="Q6" s="955"/>
      <c r="R6" s="956"/>
      <c r="S6" s="26">
        <v>870</v>
      </c>
      <c r="T6" s="25"/>
      <c r="U6" s="951" t="s">
        <v>658</v>
      </c>
      <c r="V6" s="952"/>
      <c r="W6" s="952"/>
      <c r="X6" s="952"/>
      <c r="Y6" s="952"/>
      <c r="Z6" s="952"/>
      <c r="AA6" s="953"/>
    </row>
    <row r="7" spans="1:27" ht="12.75" customHeight="1">
      <c r="A7" s="993"/>
      <c r="B7" s="929" t="s">
        <v>649</v>
      </c>
      <c r="C7" s="930"/>
      <c r="D7" s="931"/>
      <c r="E7" s="25">
        <v>570</v>
      </c>
      <c r="F7" s="25"/>
      <c r="G7" s="932" t="s">
        <v>639</v>
      </c>
      <c r="H7" s="933"/>
      <c r="I7" s="933"/>
      <c r="J7" s="933"/>
      <c r="K7" s="933"/>
      <c r="L7" s="933"/>
      <c r="M7" s="934"/>
      <c r="O7" s="958"/>
      <c r="P7" s="929" t="s">
        <v>662</v>
      </c>
      <c r="Q7" s="930"/>
      <c r="R7" s="931"/>
      <c r="S7" s="25">
        <v>560</v>
      </c>
      <c r="T7" s="25"/>
      <c r="U7" s="932" t="s">
        <v>659</v>
      </c>
      <c r="V7" s="933"/>
      <c r="W7" s="933"/>
      <c r="X7" s="933"/>
      <c r="Y7" s="933"/>
      <c r="Z7" s="933"/>
      <c r="AA7" s="934"/>
    </row>
    <row r="8" spans="1:27" ht="12.75" customHeight="1">
      <c r="A8" s="993"/>
      <c r="B8" s="929" t="s">
        <v>650</v>
      </c>
      <c r="C8" s="930"/>
      <c r="D8" s="931"/>
      <c r="E8" s="25">
        <v>430</v>
      </c>
      <c r="F8" s="25"/>
      <c r="G8" s="932" t="s">
        <v>640</v>
      </c>
      <c r="H8" s="933"/>
      <c r="I8" s="933"/>
      <c r="J8" s="933"/>
      <c r="K8" s="933"/>
      <c r="L8" s="933"/>
      <c r="M8" s="934"/>
      <c r="O8" s="958"/>
      <c r="P8" s="938" t="s">
        <v>663</v>
      </c>
      <c r="Q8" s="939"/>
      <c r="R8" s="940"/>
      <c r="S8" s="25">
        <v>490</v>
      </c>
      <c r="T8" s="25"/>
      <c r="U8" s="944" t="s">
        <v>660</v>
      </c>
      <c r="V8" s="945"/>
      <c r="W8" s="945"/>
      <c r="X8" s="945"/>
      <c r="Y8" s="945"/>
      <c r="Z8" s="945"/>
      <c r="AA8" s="946"/>
    </row>
    <row r="9" spans="1:27" ht="12.75" customHeight="1">
      <c r="A9" s="993"/>
      <c r="B9" s="929" t="s">
        <v>651</v>
      </c>
      <c r="C9" s="930"/>
      <c r="D9" s="931"/>
      <c r="E9" s="25">
        <v>600</v>
      </c>
      <c r="F9" s="25"/>
      <c r="G9" s="932" t="s">
        <v>641</v>
      </c>
      <c r="H9" s="933"/>
      <c r="I9" s="933"/>
      <c r="J9" s="933"/>
      <c r="K9" s="933"/>
      <c r="L9" s="933"/>
      <c r="M9" s="934"/>
      <c r="O9" s="959"/>
      <c r="P9" s="941" t="s">
        <v>10</v>
      </c>
      <c r="Q9" s="942"/>
      <c r="R9" s="947"/>
      <c r="S9" s="29">
        <f>SUM(S6:S8)</f>
        <v>1920</v>
      </c>
      <c r="T9" s="29">
        <f>SUM(T6:T8)</f>
        <v>0</v>
      </c>
      <c r="U9" s="926"/>
      <c r="V9" s="927"/>
      <c r="W9" s="927"/>
      <c r="X9" s="927"/>
      <c r="Y9" s="927"/>
      <c r="Z9" s="927"/>
      <c r="AA9" s="928"/>
    </row>
    <row r="10" spans="1:27" ht="12.75" customHeight="1">
      <c r="A10" s="993"/>
      <c r="B10" s="929" t="s">
        <v>652</v>
      </c>
      <c r="C10" s="930"/>
      <c r="D10" s="931"/>
      <c r="E10" s="25">
        <v>550</v>
      </c>
      <c r="F10" s="25"/>
      <c r="G10" s="932" t="s">
        <v>642</v>
      </c>
      <c r="H10" s="933"/>
      <c r="I10" s="933"/>
      <c r="J10" s="933"/>
      <c r="K10" s="933"/>
      <c r="L10" s="933"/>
      <c r="M10" s="934"/>
      <c r="O10" s="957" t="s">
        <v>681</v>
      </c>
      <c r="P10" s="954" t="s">
        <v>671</v>
      </c>
      <c r="Q10" s="955"/>
      <c r="R10" s="956"/>
      <c r="S10" s="26">
        <v>750</v>
      </c>
      <c r="T10" s="25"/>
      <c r="U10" s="985" t="s">
        <v>664</v>
      </c>
      <c r="V10" s="986"/>
      <c r="W10" s="986"/>
      <c r="X10" s="986"/>
      <c r="Y10" s="986"/>
      <c r="Z10" s="986"/>
      <c r="AA10" s="987"/>
    </row>
    <row r="11" spans="1:27" ht="12.75" customHeight="1">
      <c r="A11" s="993"/>
      <c r="B11" s="929" t="s">
        <v>653</v>
      </c>
      <c r="C11" s="930"/>
      <c r="D11" s="931"/>
      <c r="E11" s="25">
        <v>510</v>
      </c>
      <c r="F11" s="25"/>
      <c r="G11" s="932" t="s">
        <v>643</v>
      </c>
      <c r="H11" s="933"/>
      <c r="I11" s="933"/>
      <c r="J11" s="933"/>
      <c r="K11" s="933"/>
      <c r="L11" s="933"/>
      <c r="M11" s="934"/>
      <c r="O11" s="958"/>
      <c r="P11" s="929" t="s">
        <v>672</v>
      </c>
      <c r="Q11" s="930"/>
      <c r="R11" s="931"/>
      <c r="S11" s="25">
        <v>580</v>
      </c>
      <c r="T11" s="25"/>
      <c r="U11" s="923" t="s">
        <v>665</v>
      </c>
      <c r="V11" s="924"/>
      <c r="W11" s="924"/>
      <c r="X11" s="924"/>
      <c r="Y11" s="924"/>
      <c r="Z11" s="924"/>
      <c r="AA11" s="925"/>
    </row>
    <row r="12" spans="1:27" ht="12.75" customHeight="1">
      <c r="A12" s="993"/>
      <c r="B12" s="929" t="s">
        <v>654</v>
      </c>
      <c r="C12" s="930"/>
      <c r="D12" s="931"/>
      <c r="E12" s="25">
        <v>560</v>
      </c>
      <c r="F12" s="25"/>
      <c r="G12" s="932" t="s">
        <v>644</v>
      </c>
      <c r="H12" s="933"/>
      <c r="I12" s="933"/>
      <c r="J12" s="933"/>
      <c r="K12" s="933"/>
      <c r="L12" s="933"/>
      <c r="M12" s="934"/>
      <c r="O12" s="958"/>
      <c r="P12" s="929" t="s">
        <v>673</v>
      </c>
      <c r="Q12" s="930"/>
      <c r="R12" s="931"/>
      <c r="S12" s="25">
        <v>720</v>
      </c>
      <c r="T12" s="25"/>
      <c r="U12" s="923" t="s">
        <v>666</v>
      </c>
      <c r="V12" s="924"/>
      <c r="W12" s="924"/>
      <c r="X12" s="924"/>
      <c r="Y12" s="924"/>
      <c r="Z12" s="924"/>
      <c r="AA12" s="925"/>
    </row>
    <row r="13" spans="1:27" ht="12.75" customHeight="1">
      <c r="A13" s="993"/>
      <c r="B13" s="929" t="s">
        <v>655</v>
      </c>
      <c r="C13" s="930"/>
      <c r="D13" s="931"/>
      <c r="E13" s="25">
        <v>430</v>
      </c>
      <c r="F13" s="25"/>
      <c r="G13" s="932" t="s">
        <v>645</v>
      </c>
      <c r="H13" s="933"/>
      <c r="I13" s="933"/>
      <c r="J13" s="933"/>
      <c r="K13" s="933"/>
      <c r="L13" s="933"/>
      <c r="M13" s="934"/>
      <c r="O13" s="958"/>
      <c r="P13" s="929" t="s">
        <v>674</v>
      </c>
      <c r="Q13" s="930"/>
      <c r="R13" s="931"/>
      <c r="S13" s="25">
        <v>590</v>
      </c>
      <c r="T13" s="25"/>
      <c r="U13" s="923" t="s">
        <v>667</v>
      </c>
      <c r="V13" s="924"/>
      <c r="W13" s="924"/>
      <c r="X13" s="924"/>
      <c r="Y13" s="924"/>
      <c r="Z13" s="924"/>
      <c r="AA13" s="925"/>
    </row>
    <row r="14" spans="1:27" ht="12.75" customHeight="1">
      <c r="A14" s="993"/>
      <c r="B14" s="929" t="s">
        <v>656</v>
      </c>
      <c r="C14" s="930"/>
      <c r="D14" s="931"/>
      <c r="E14" s="25">
        <v>500</v>
      </c>
      <c r="F14" s="25"/>
      <c r="G14" s="932" t="s">
        <v>646</v>
      </c>
      <c r="H14" s="933"/>
      <c r="I14" s="933"/>
      <c r="J14" s="933"/>
      <c r="K14" s="933"/>
      <c r="L14" s="933"/>
      <c r="M14" s="934"/>
      <c r="O14" s="958"/>
      <c r="P14" s="929" t="s">
        <v>675</v>
      </c>
      <c r="Q14" s="930"/>
      <c r="R14" s="931"/>
      <c r="S14" s="25">
        <v>460</v>
      </c>
      <c r="T14" s="25"/>
      <c r="U14" s="923" t="s">
        <v>668</v>
      </c>
      <c r="V14" s="924"/>
      <c r="W14" s="924"/>
      <c r="X14" s="924"/>
      <c r="Y14" s="924"/>
      <c r="Z14" s="924"/>
      <c r="AA14" s="925"/>
    </row>
    <row r="15" spans="1:27" ht="12.75" customHeight="1">
      <c r="A15" s="993"/>
      <c r="B15" s="938" t="s">
        <v>657</v>
      </c>
      <c r="C15" s="939"/>
      <c r="D15" s="940"/>
      <c r="E15" s="25">
        <v>720</v>
      </c>
      <c r="F15" s="25"/>
      <c r="G15" s="944" t="s">
        <v>647</v>
      </c>
      <c r="H15" s="945"/>
      <c r="I15" s="945"/>
      <c r="J15" s="945"/>
      <c r="K15" s="945"/>
      <c r="L15" s="945"/>
      <c r="M15" s="946"/>
      <c r="O15" s="958"/>
      <c r="P15" s="929" t="s">
        <v>676</v>
      </c>
      <c r="Q15" s="930"/>
      <c r="R15" s="931"/>
      <c r="S15" s="25">
        <v>320</v>
      </c>
      <c r="T15" s="25"/>
      <c r="U15" s="923" t="s">
        <v>669</v>
      </c>
      <c r="V15" s="924"/>
      <c r="W15" s="924"/>
      <c r="X15" s="924"/>
      <c r="Y15" s="924"/>
      <c r="Z15" s="924"/>
      <c r="AA15" s="925"/>
    </row>
    <row r="16" spans="1:27" ht="12.75" customHeight="1">
      <c r="A16" s="994"/>
      <c r="B16" s="941" t="s">
        <v>10</v>
      </c>
      <c r="C16" s="942"/>
      <c r="D16" s="943"/>
      <c r="E16" s="29">
        <f>SUM(E6:E15)</f>
        <v>5560</v>
      </c>
      <c r="F16" s="29">
        <f>SUM(F6:F15)</f>
        <v>0</v>
      </c>
      <c r="G16" s="935"/>
      <c r="H16" s="936"/>
      <c r="I16" s="936"/>
      <c r="J16" s="936"/>
      <c r="K16" s="936"/>
      <c r="L16" s="936"/>
      <c r="M16" s="937"/>
      <c r="O16" s="958"/>
      <c r="P16" s="938" t="s">
        <v>677</v>
      </c>
      <c r="Q16" s="939"/>
      <c r="R16" s="940"/>
      <c r="S16" s="25">
        <v>740</v>
      </c>
      <c r="T16" s="25"/>
      <c r="U16" s="989" t="s">
        <v>670</v>
      </c>
      <c r="V16" s="990"/>
      <c r="W16" s="990"/>
      <c r="X16" s="990"/>
      <c r="Y16" s="990"/>
      <c r="Z16" s="990"/>
      <c r="AA16" s="991"/>
    </row>
    <row r="17" spans="1:27" ht="12.75" customHeight="1">
      <c r="B17" s="14"/>
      <c r="C17" s="14"/>
      <c r="D17" s="14"/>
      <c r="E17" s="19"/>
      <c r="F17" s="21"/>
      <c r="G17" s="15"/>
      <c r="H17" s="15"/>
      <c r="I17" s="15"/>
      <c r="J17" s="15"/>
      <c r="K17" s="15"/>
      <c r="L17" s="15"/>
      <c r="M17" s="15"/>
      <c r="O17" s="959"/>
      <c r="P17" s="941" t="s">
        <v>10</v>
      </c>
      <c r="Q17" s="942"/>
      <c r="R17" s="947"/>
      <c r="S17" s="29">
        <f>SUM(S10:S16)</f>
        <v>4160</v>
      </c>
      <c r="T17" s="29">
        <f>SUM(T10:T16)</f>
        <v>0</v>
      </c>
      <c r="U17" s="926"/>
      <c r="V17" s="927"/>
      <c r="W17" s="927"/>
      <c r="X17" s="927"/>
      <c r="Y17" s="927"/>
      <c r="Z17" s="927"/>
      <c r="AA17" s="928"/>
    </row>
    <row r="18" spans="1:27" ht="12.75" customHeight="1">
      <c r="B18" s="20"/>
      <c r="C18" s="20"/>
      <c r="D18" s="20"/>
      <c r="E18" s="17"/>
    </row>
    <row r="19" spans="1:27" ht="12.75" customHeight="1">
      <c r="A19" s="995" t="s">
        <v>637</v>
      </c>
      <c r="B19" s="996"/>
      <c r="C19" s="996"/>
      <c r="D19" s="997"/>
      <c r="E19" s="32">
        <f>SUM(E16,S17,S9)</f>
        <v>11640</v>
      </c>
      <c r="F19" s="32">
        <f>SUM(F16,T17,T9)</f>
        <v>0</v>
      </c>
    </row>
    <row r="20" spans="1:27" ht="12.75" customHeight="1"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</row>
    <row r="21" spans="1:27" ht="12.75" customHeight="1"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</row>
    <row r="22" spans="1:27" ht="12.75" customHeight="1">
      <c r="A22" s="988" t="s">
        <v>28</v>
      </c>
      <c r="B22" s="988"/>
      <c r="C22" s="988"/>
      <c r="D22" s="988"/>
      <c r="E22" s="988"/>
      <c r="F22" s="988"/>
      <c r="G22" s="988"/>
      <c r="H22" s="988"/>
      <c r="I22" s="988"/>
      <c r="J22" s="988"/>
      <c r="K22" s="988"/>
      <c r="L22" s="988"/>
      <c r="M22" s="988"/>
      <c r="N22" s="988"/>
      <c r="O22" s="988"/>
      <c r="P22" s="988"/>
      <c r="Q22" s="988"/>
      <c r="R22" s="988"/>
      <c r="S22" s="988"/>
      <c r="T22" s="988"/>
      <c r="U22" s="988"/>
      <c r="V22" s="988"/>
      <c r="W22" s="988"/>
      <c r="X22" s="988"/>
      <c r="Y22" s="988"/>
      <c r="Z22" s="988"/>
      <c r="AA22" s="988"/>
    </row>
    <row r="23" spans="1:27" ht="12.75" customHeight="1"/>
    <row r="24" spans="1:27" ht="12.75" customHeight="1"/>
    <row r="25" spans="1:27" ht="12.75" customHeight="1"/>
    <row r="26" spans="1:27" ht="12.75" customHeight="1"/>
    <row r="27" spans="1:27" ht="12.75" customHeight="1"/>
    <row r="28" spans="1:27" ht="12.75" customHeight="1"/>
    <row r="29" spans="1:27" ht="12.75" customHeight="1"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</row>
    <row r="30" spans="1:27" ht="12.75" customHeight="1"/>
    <row r="31" spans="1:27" ht="12.75" customHeight="1"/>
    <row r="32" spans="1:27" ht="12.75" customHeight="1"/>
    <row r="33" spans="15:27" ht="12.75" customHeight="1"/>
    <row r="34" spans="15:27" ht="12.75" customHeight="1"/>
    <row r="35" spans="15:27" ht="12.75" customHeight="1"/>
    <row r="36" spans="15:27" ht="12.75" customHeight="1"/>
    <row r="37" spans="15:27" ht="12.75" customHeight="1"/>
    <row r="38" spans="15:27" ht="12.75" customHeight="1"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</row>
    <row r="39" spans="15:27" ht="12.75" customHeight="1"/>
    <row r="40" spans="15:27" ht="12.75" customHeight="1"/>
    <row r="41" spans="15:27" ht="12.75" customHeight="1"/>
    <row r="42" spans="15:27" ht="12.75" customHeight="1"/>
    <row r="43" spans="15:27" ht="12.75" customHeight="1"/>
    <row r="44" spans="15:27" ht="12.75" customHeight="1"/>
    <row r="45" spans="15:27" ht="12.75" customHeight="1"/>
    <row r="46" spans="15:27" ht="12.75" customHeight="1"/>
    <row r="47" spans="15:27" ht="12.75" customHeight="1"/>
    <row r="48" spans="15:27" ht="12.75" customHeight="1"/>
    <row r="49" spans="1:27" ht="12.75" customHeight="1"/>
    <row r="50" spans="1:27" ht="12.75" customHeight="1"/>
    <row r="51" spans="1:27" ht="12.75" customHeight="1"/>
    <row r="52" spans="1:27" ht="12.75" customHeight="1"/>
    <row r="53" spans="1:27" ht="12.75" customHeight="1"/>
    <row r="54" spans="1:27" ht="12.75" customHeight="1"/>
    <row r="55" spans="1:27" ht="12.75" customHeight="1"/>
    <row r="56" spans="1:27" ht="12.75" customHeight="1"/>
    <row r="57" spans="1:27" s="9" customFormat="1" ht="12.75" customHeight="1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</row>
    <row r="58" spans="1:27" ht="12.75" customHeight="1">
      <c r="N58" s="10"/>
    </row>
    <row r="59" spans="1:27" ht="12.75" customHeight="1">
      <c r="N59" s="11"/>
    </row>
    <row r="60" spans="1:27" ht="12.75" customHeight="1"/>
    <row r="61" spans="1:27" ht="12.75" customHeight="1"/>
    <row r="62" spans="1:27" ht="12.75" customHeight="1">
      <c r="N62" s="11"/>
    </row>
    <row r="63" spans="1:27" ht="12.75" customHeight="1"/>
    <row r="64" spans="1:27" ht="12.75" customHeight="1"/>
    <row r="65" spans="14:14" ht="12.75" customHeight="1"/>
    <row r="66" spans="14:14" ht="12.75" customHeight="1">
      <c r="N66" s="11"/>
    </row>
    <row r="67" spans="14:14" ht="12.75" customHeight="1">
      <c r="N67" s="11"/>
    </row>
    <row r="68" spans="14:14" ht="12.75" customHeight="1"/>
    <row r="69" spans="14:14" ht="12.75" customHeight="1"/>
    <row r="70" spans="14:14" ht="12.75" customHeight="1"/>
    <row r="71" spans="14:14" ht="15" customHeight="1"/>
  </sheetData>
  <mergeCells count="69">
    <mergeCell ref="A22:AA22"/>
    <mergeCell ref="U16:AA16"/>
    <mergeCell ref="P14:R14"/>
    <mergeCell ref="A6:A16"/>
    <mergeCell ref="A19:D19"/>
    <mergeCell ref="P15:R15"/>
    <mergeCell ref="O6:O9"/>
    <mergeCell ref="P9:R9"/>
    <mergeCell ref="P7:R7"/>
    <mergeCell ref="P11:R11"/>
    <mergeCell ref="B9:D9"/>
    <mergeCell ref="B6:D6"/>
    <mergeCell ref="B10:D10"/>
    <mergeCell ref="B8:D8"/>
    <mergeCell ref="B11:D11"/>
    <mergeCell ref="B7:D7"/>
    <mergeCell ref="U9:AA9"/>
    <mergeCell ref="P10:R10"/>
    <mergeCell ref="U10:AA10"/>
    <mergeCell ref="P8:R8"/>
    <mergeCell ref="P12:R12"/>
    <mergeCell ref="U11:AA11"/>
    <mergeCell ref="A1:C1"/>
    <mergeCell ref="A2:C2"/>
    <mergeCell ref="A3:C3"/>
    <mergeCell ref="B5:D5"/>
    <mergeCell ref="D2:E2"/>
    <mergeCell ref="Y1:AA1"/>
    <mergeCell ref="U2:AA2"/>
    <mergeCell ref="X4:Z4"/>
    <mergeCell ref="U4:V4"/>
    <mergeCell ref="D1:X1"/>
    <mergeCell ref="J2:M2"/>
    <mergeCell ref="P2:Q2"/>
    <mergeCell ref="D3:S3"/>
    <mergeCell ref="F2:G2"/>
    <mergeCell ref="U3:Z3"/>
    <mergeCell ref="P5:R5"/>
    <mergeCell ref="U5:AA5"/>
    <mergeCell ref="G5:M5"/>
    <mergeCell ref="U12:AA12"/>
    <mergeCell ref="U13:AA13"/>
    <mergeCell ref="G11:M11"/>
    <mergeCell ref="G7:M7"/>
    <mergeCell ref="G9:M9"/>
    <mergeCell ref="G8:M8"/>
    <mergeCell ref="G10:M10"/>
    <mergeCell ref="G6:M6"/>
    <mergeCell ref="U6:AA6"/>
    <mergeCell ref="U7:AA7"/>
    <mergeCell ref="U8:AA8"/>
    <mergeCell ref="P6:R6"/>
    <mergeCell ref="O10:O17"/>
    <mergeCell ref="U14:AA14"/>
    <mergeCell ref="U15:AA15"/>
    <mergeCell ref="U17:AA17"/>
    <mergeCell ref="B12:D12"/>
    <mergeCell ref="B14:D14"/>
    <mergeCell ref="G12:M12"/>
    <mergeCell ref="G16:M16"/>
    <mergeCell ref="B15:D15"/>
    <mergeCell ref="G13:M13"/>
    <mergeCell ref="B16:D16"/>
    <mergeCell ref="G15:M15"/>
    <mergeCell ref="B13:D13"/>
    <mergeCell ref="G14:M14"/>
    <mergeCell ref="P17:R17"/>
    <mergeCell ref="P13:R13"/>
    <mergeCell ref="P16:R16"/>
  </mergeCells>
  <phoneticPr fontId="20"/>
  <pageMargins left="0.43307086614173229" right="0.15748031496062992" top="0.39370078740157483" bottom="0.15748031496062992" header="0.19685039370078741" footer="0.1574803149606299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>
    <tabColor indexed="47"/>
  </sheetPr>
  <dimension ref="A1:AA74"/>
  <sheetViews>
    <sheetView showZeros="0" zoomScaleNormal="100" zoomScaleSheetLayoutView="100" workbookViewId="0">
      <selection activeCell="AG38" sqref="AG38"/>
    </sheetView>
  </sheetViews>
  <sheetFormatPr defaultRowHeight="11.25"/>
  <cols>
    <col min="1" max="4" width="3.125" style="7" customWidth="1"/>
    <col min="5" max="5" width="5.5" style="7" customWidth="1"/>
    <col min="6" max="6" width="5.625" style="7" customWidth="1"/>
    <col min="7" max="18" width="3.125" style="7" customWidth="1"/>
    <col min="19" max="20" width="5.625" style="7" customWidth="1"/>
    <col min="21" max="62" width="3.125" style="7" customWidth="1"/>
    <col min="63" max="16384" width="9" style="7"/>
  </cols>
  <sheetData>
    <row r="1" spans="1:27" s="1" customFormat="1" ht="18.75" customHeight="1">
      <c r="A1" s="976" t="s">
        <v>678</v>
      </c>
      <c r="B1" s="977"/>
      <c r="C1" s="977"/>
      <c r="D1" s="966" t="s">
        <v>45</v>
      </c>
      <c r="E1" s="967"/>
      <c r="F1" s="967"/>
      <c r="G1" s="967"/>
      <c r="H1" s="967"/>
      <c r="I1" s="967"/>
      <c r="J1" s="967"/>
      <c r="K1" s="967"/>
      <c r="L1" s="967"/>
      <c r="M1" s="967"/>
      <c r="N1" s="967"/>
      <c r="O1" s="967"/>
      <c r="P1" s="967"/>
      <c r="Q1" s="967"/>
      <c r="R1" s="967"/>
      <c r="S1" s="967"/>
      <c r="T1" s="967"/>
      <c r="U1" s="967"/>
      <c r="V1" s="967"/>
      <c r="W1" s="967"/>
      <c r="X1" s="967"/>
      <c r="Y1" s="960" t="str">
        <f>集計表!AB1</f>
        <v>2025/8</v>
      </c>
      <c r="Z1" s="961"/>
      <c r="AA1" s="962"/>
    </row>
    <row r="2" spans="1:27" ht="18.75" customHeight="1">
      <c r="A2" s="978" t="s">
        <v>56</v>
      </c>
      <c r="B2" s="979"/>
      <c r="C2" s="980"/>
      <c r="D2" s="984">
        <v>2020</v>
      </c>
      <c r="E2" s="984"/>
      <c r="F2" s="974">
        <f>集計表!F2</f>
        <v>45868</v>
      </c>
      <c r="G2" s="974"/>
      <c r="H2" s="2" t="s">
        <v>1402</v>
      </c>
      <c r="I2" s="2" t="s">
        <v>13</v>
      </c>
      <c r="J2" s="968">
        <f>集計表!L2</f>
        <v>45870</v>
      </c>
      <c r="K2" s="969"/>
      <c r="L2" s="969"/>
      <c r="M2" s="969"/>
      <c r="N2" s="3" t="s">
        <v>57</v>
      </c>
      <c r="O2" s="4" t="s">
        <v>14</v>
      </c>
      <c r="P2" s="970">
        <f>集計表!R2</f>
        <v>45871</v>
      </c>
      <c r="Q2" s="970"/>
      <c r="R2" s="5" t="s">
        <v>18</v>
      </c>
      <c r="S2" s="6" t="s">
        <v>19</v>
      </c>
      <c r="T2" s="34" t="s">
        <v>20</v>
      </c>
      <c r="U2" s="963">
        <f>申込書!C9</f>
        <v>0</v>
      </c>
      <c r="V2" s="963"/>
      <c r="W2" s="963"/>
      <c r="X2" s="963"/>
      <c r="Y2" s="963"/>
      <c r="Z2" s="963"/>
      <c r="AA2" s="964"/>
    </row>
    <row r="3" spans="1:27" ht="18.75" customHeight="1">
      <c r="A3" s="981" t="s">
        <v>54</v>
      </c>
      <c r="B3" s="982"/>
      <c r="C3" s="983"/>
      <c r="D3" s="971">
        <f>集計表!D3</f>
        <v>0</v>
      </c>
      <c r="E3" s="972"/>
      <c r="F3" s="972"/>
      <c r="G3" s="972"/>
      <c r="H3" s="972"/>
      <c r="I3" s="972"/>
      <c r="J3" s="972"/>
      <c r="K3" s="972"/>
      <c r="L3" s="972"/>
      <c r="M3" s="972"/>
      <c r="N3" s="972"/>
      <c r="O3" s="972"/>
      <c r="P3" s="972"/>
      <c r="Q3" s="972"/>
      <c r="R3" s="972"/>
      <c r="S3" s="973"/>
      <c r="T3" s="34" t="s">
        <v>59</v>
      </c>
      <c r="U3" s="975">
        <f>集計表!N97</f>
        <v>0</v>
      </c>
      <c r="V3" s="975"/>
      <c r="W3" s="975"/>
      <c r="X3" s="975"/>
      <c r="Y3" s="975"/>
      <c r="Z3" s="975"/>
      <c r="AA3" s="8" t="s">
        <v>60</v>
      </c>
    </row>
    <row r="4" spans="1:27" ht="18.75" customHeight="1">
      <c r="A4" s="7" t="s">
        <v>1636</v>
      </c>
      <c r="U4" s="998" t="s">
        <v>6</v>
      </c>
      <c r="V4" s="998"/>
      <c r="W4" s="12" t="s">
        <v>21</v>
      </c>
      <c r="X4" s="999">
        <f>T20</f>
        <v>0</v>
      </c>
      <c r="Y4" s="998"/>
      <c r="Z4" s="998"/>
      <c r="AA4" s="7" t="s">
        <v>22</v>
      </c>
    </row>
    <row r="5" spans="1:27" ht="12.75" customHeight="1">
      <c r="A5" s="13"/>
      <c r="B5" s="948" t="s">
        <v>23</v>
      </c>
      <c r="C5" s="949"/>
      <c r="D5" s="949"/>
      <c r="E5" s="30" t="s">
        <v>7</v>
      </c>
      <c r="F5" s="31" t="s">
        <v>8</v>
      </c>
      <c r="G5" s="949" t="s">
        <v>24</v>
      </c>
      <c r="H5" s="949"/>
      <c r="I5" s="949"/>
      <c r="J5" s="949"/>
      <c r="K5" s="949"/>
      <c r="L5" s="949"/>
      <c r="M5" s="950"/>
      <c r="O5" s="13"/>
      <c r="P5" s="948" t="s">
        <v>23</v>
      </c>
      <c r="Q5" s="949"/>
      <c r="R5" s="949"/>
      <c r="S5" s="30" t="s">
        <v>7</v>
      </c>
      <c r="T5" s="31" t="s">
        <v>8</v>
      </c>
      <c r="U5" s="949" t="s">
        <v>24</v>
      </c>
      <c r="V5" s="949"/>
      <c r="W5" s="949"/>
      <c r="X5" s="949"/>
      <c r="Y5" s="949"/>
      <c r="Z5" s="949"/>
      <c r="AA5" s="950"/>
    </row>
    <row r="6" spans="1:27" ht="12.75" customHeight="1">
      <c r="A6" s="957" t="s">
        <v>746</v>
      </c>
      <c r="B6" s="954" t="s">
        <v>693</v>
      </c>
      <c r="C6" s="955"/>
      <c r="D6" s="956"/>
      <c r="E6" s="26">
        <v>560</v>
      </c>
      <c r="F6" s="25"/>
      <c r="G6" s="951" t="s">
        <v>682</v>
      </c>
      <c r="H6" s="952"/>
      <c r="I6" s="952"/>
      <c r="J6" s="952"/>
      <c r="K6" s="952"/>
      <c r="L6" s="952"/>
      <c r="M6" s="953"/>
      <c r="O6" s="1000" t="s">
        <v>748</v>
      </c>
      <c r="P6" s="954" t="s">
        <v>726</v>
      </c>
      <c r="Q6" s="955"/>
      <c r="R6" s="956"/>
      <c r="S6" s="26">
        <v>610</v>
      </c>
      <c r="T6" s="25"/>
      <c r="U6" s="951" t="s">
        <v>732</v>
      </c>
      <c r="V6" s="952"/>
      <c r="W6" s="952"/>
      <c r="X6" s="952"/>
      <c r="Y6" s="952"/>
      <c r="Z6" s="952"/>
      <c r="AA6" s="953"/>
    </row>
    <row r="7" spans="1:27" ht="12.75" customHeight="1">
      <c r="A7" s="958"/>
      <c r="B7" s="929" t="s">
        <v>694</v>
      </c>
      <c r="C7" s="930"/>
      <c r="D7" s="931"/>
      <c r="E7" s="25">
        <v>540</v>
      </c>
      <c r="F7" s="25"/>
      <c r="G7" s="932" t="s">
        <v>683</v>
      </c>
      <c r="H7" s="933"/>
      <c r="I7" s="933"/>
      <c r="J7" s="933"/>
      <c r="K7" s="933"/>
      <c r="L7" s="933"/>
      <c r="M7" s="934"/>
      <c r="O7" s="1001"/>
      <c r="P7" s="929" t="s">
        <v>727</v>
      </c>
      <c r="Q7" s="930"/>
      <c r="R7" s="931"/>
      <c r="S7" s="25">
        <v>500</v>
      </c>
      <c r="T7" s="25"/>
      <c r="U7" s="932" t="s">
        <v>733</v>
      </c>
      <c r="V7" s="933"/>
      <c r="W7" s="933"/>
      <c r="X7" s="933"/>
      <c r="Y7" s="933"/>
      <c r="Z7" s="933"/>
      <c r="AA7" s="934"/>
    </row>
    <row r="8" spans="1:27" ht="12.75" customHeight="1">
      <c r="A8" s="958"/>
      <c r="B8" s="929" t="s">
        <v>695</v>
      </c>
      <c r="C8" s="930"/>
      <c r="D8" s="931"/>
      <c r="E8" s="35">
        <v>990</v>
      </c>
      <c r="F8" s="25"/>
      <c r="G8" s="932" t="s">
        <v>684</v>
      </c>
      <c r="H8" s="933"/>
      <c r="I8" s="933"/>
      <c r="J8" s="933"/>
      <c r="K8" s="933"/>
      <c r="L8" s="933"/>
      <c r="M8" s="934"/>
      <c r="O8" s="1001"/>
      <c r="P8" s="929" t="s">
        <v>728</v>
      </c>
      <c r="Q8" s="930"/>
      <c r="R8" s="931"/>
      <c r="S8" s="25">
        <v>430</v>
      </c>
      <c r="T8" s="25"/>
      <c r="U8" s="932" t="s">
        <v>734</v>
      </c>
      <c r="V8" s="933"/>
      <c r="W8" s="933"/>
      <c r="X8" s="933"/>
      <c r="Y8" s="933"/>
      <c r="Z8" s="933"/>
      <c r="AA8" s="934"/>
    </row>
    <row r="9" spans="1:27" ht="12.75" customHeight="1">
      <c r="A9" s="958"/>
      <c r="B9" s="929" t="s">
        <v>696</v>
      </c>
      <c r="C9" s="930"/>
      <c r="D9" s="931"/>
      <c r="E9" s="25">
        <v>460</v>
      </c>
      <c r="F9" s="25"/>
      <c r="G9" s="932" t="s">
        <v>685</v>
      </c>
      <c r="H9" s="933"/>
      <c r="I9" s="933"/>
      <c r="J9" s="933"/>
      <c r="K9" s="933"/>
      <c r="L9" s="933"/>
      <c r="M9" s="934"/>
      <c r="O9" s="1001"/>
      <c r="P9" s="929" t="s">
        <v>729</v>
      </c>
      <c r="Q9" s="930"/>
      <c r="R9" s="931"/>
      <c r="S9" s="25">
        <v>420</v>
      </c>
      <c r="T9" s="25"/>
      <c r="U9" s="932" t="s">
        <v>735</v>
      </c>
      <c r="V9" s="933"/>
      <c r="W9" s="933"/>
      <c r="X9" s="933"/>
      <c r="Y9" s="933"/>
      <c r="Z9" s="933"/>
      <c r="AA9" s="934"/>
    </row>
    <row r="10" spans="1:27" ht="12.75" customHeight="1">
      <c r="A10" s="958"/>
      <c r="B10" s="929" t="s">
        <v>697</v>
      </c>
      <c r="C10" s="930"/>
      <c r="D10" s="931"/>
      <c r="E10" s="25">
        <v>520</v>
      </c>
      <c r="F10" s="25"/>
      <c r="G10" s="932" t="s">
        <v>686</v>
      </c>
      <c r="H10" s="933"/>
      <c r="I10" s="933"/>
      <c r="J10" s="933"/>
      <c r="K10" s="933"/>
      <c r="L10" s="933"/>
      <c r="M10" s="934"/>
      <c r="O10" s="1001"/>
      <c r="P10" s="929" t="s">
        <v>730</v>
      </c>
      <c r="Q10" s="930"/>
      <c r="R10" s="931"/>
      <c r="S10" s="25">
        <v>760</v>
      </c>
      <c r="T10" s="25"/>
      <c r="U10" s="932" t="s">
        <v>736</v>
      </c>
      <c r="V10" s="933"/>
      <c r="W10" s="933"/>
      <c r="X10" s="933"/>
      <c r="Y10" s="933"/>
      <c r="Z10" s="933"/>
      <c r="AA10" s="934"/>
    </row>
    <row r="11" spans="1:27" ht="12.75" customHeight="1">
      <c r="A11" s="958"/>
      <c r="B11" s="929" t="s">
        <v>698</v>
      </c>
      <c r="C11" s="930"/>
      <c r="D11" s="931"/>
      <c r="E11" s="25">
        <v>500</v>
      </c>
      <c r="F11" s="25"/>
      <c r="G11" s="932" t="s">
        <v>687</v>
      </c>
      <c r="H11" s="933"/>
      <c r="I11" s="933"/>
      <c r="J11" s="933"/>
      <c r="K11" s="933"/>
      <c r="L11" s="933"/>
      <c r="M11" s="934"/>
      <c r="O11" s="1001"/>
      <c r="P11" s="938" t="s">
        <v>731</v>
      </c>
      <c r="Q11" s="939"/>
      <c r="R11" s="940"/>
      <c r="S11" s="25">
        <v>840</v>
      </c>
      <c r="T11" s="25"/>
      <c r="U11" s="944" t="s">
        <v>737</v>
      </c>
      <c r="V11" s="945"/>
      <c r="W11" s="945"/>
      <c r="X11" s="945"/>
      <c r="Y11" s="945"/>
      <c r="Z11" s="945"/>
      <c r="AA11" s="946"/>
    </row>
    <row r="12" spans="1:27" ht="12.75" customHeight="1">
      <c r="A12" s="958"/>
      <c r="B12" s="929" t="s">
        <v>699</v>
      </c>
      <c r="C12" s="930"/>
      <c r="D12" s="931"/>
      <c r="E12" s="25">
        <v>650</v>
      </c>
      <c r="F12" s="25"/>
      <c r="G12" s="932" t="s">
        <v>688</v>
      </c>
      <c r="H12" s="933"/>
      <c r="I12" s="933"/>
      <c r="J12" s="933"/>
      <c r="K12" s="933"/>
      <c r="L12" s="933"/>
      <c r="M12" s="934"/>
      <c r="O12" s="1002"/>
      <c r="P12" s="941" t="s">
        <v>10</v>
      </c>
      <c r="Q12" s="942"/>
      <c r="R12" s="947"/>
      <c r="S12" s="29">
        <f>SUM(S6:S11)</f>
        <v>3560</v>
      </c>
      <c r="T12" s="29">
        <f>SUM(T6:T11)</f>
        <v>0</v>
      </c>
      <c r="U12" s="926"/>
      <c r="V12" s="927"/>
      <c r="W12" s="927"/>
      <c r="X12" s="927"/>
      <c r="Y12" s="927"/>
      <c r="Z12" s="927"/>
      <c r="AA12" s="928"/>
    </row>
    <row r="13" spans="1:27" ht="12.75" customHeight="1">
      <c r="A13" s="958"/>
      <c r="B13" s="929" t="s">
        <v>700</v>
      </c>
      <c r="C13" s="930"/>
      <c r="D13" s="931"/>
      <c r="E13" s="25">
        <v>600</v>
      </c>
      <c r="F13" s="25"/>
      <c r="G13" s="932" t="s">
        <v>689</v>
      </c>
      <c r="H13" s="933"/>
      <c r="I13" s="933"/>
      <c r="J13" s="933"/>
      <c r="K13" s="933"/>
      <c r="L13" s="933"/>
      <c r="M13" s="934"/>
      <c r="O13" s="957" t="s">
        <v>749</v>
      </c>
      <c r="P13" s="954" t="s">
        <v>742</v>
      </c>
      <c r="Q13" s="955"/>
      <c r="R13" s="956"/>
      <c r="S13" s="26">
        <v>660</v>
      </c>
      <c r="T13" s="25"/>
      <c r="U13" s="951" t="s">
        <v>738</v>
      </c>
      <c r="V13" s="952"/>
      <c r="W13" s="952"/>
      <c r="X13" s="952"/>
      <c r="Y13" s="952"/>
      <c r="Z13" s="952"/>
      <c r="AA13" s="953"/>
    </row>
    <row r="14" spans="1:27" ht="12.75" customHeight="1">
      <c r="A14" s="958"/>
      <c r="B14" s="929" t="s">
        <v>701</v>
      </c>
      <c r="C14" s="930"/>
      <c r="D14" s="931"/>
      <c r="E14" s="25">
        <v>510</v>
      </c>
      <c r="F14" s="25"/>
      <c r="G14" s="932" t="s">
        <v>690</v>
      </c>
      <c r="H14" s="933"/>
      <c r="I14" s="933"/>
      <c r="J14" s="933"/>
      <c r="K14" s="933"/>
      <c r="L14" s="933"/>
      <c r="M14" s="934"/>
      <c r="O14" s="958"/>
      <c r="P14" s="929" t="s">
        <v>743</v>
      </c>
      <c r="Q14" s="930"/>
      <c r="R14" s="931"/>
      <c r="S14" s="25">
        <v>640</v>
      </c>
      <c r="T14" s="25"/>
      <c r="U14" s="932" t="s">
        <v>739</v>
      </c>
      <c r="V14" s="933"/>
      <c r="W14" s="933"/>
      <c r="X14" s="933"/>
      <c r="Y14" s="933"/>
      <c r="Z14" s="933"/>
      <c r="AA14" s="934"/>
    </row>
    <row r="15" spans="1:27" ht="12.75" customHeight="1">
      <c r="A15" s="958"/>
      <c r="B15" s="929" t="s">
        <v>702</v>
      </c>
      <c r="C15" s="930"/>
      <c r="D15" s="931"/>
      <c r="E15" s="25">
        <v>770</v>
      </c>
      <c r="F15" s="25"/>
      <c r="G15" s="932" t="s">
        <v>691</v>
      </c>
      <c r="H15" s="933"/>
      <c r="I15" s="933"/>
      <c r="J15" s="933"/>
      <c r="K15" s="933"/>
      <c r="L15" s="933"/>
      <c r="M15" s="934"/>
      <c r="O15" s="958"/>
      <c r="P15" s="929" t="s">
        <v>744</v>
      </c>
      <c r="Q15" s="930"/>
      <c r="R15" s="931"/>
      <c r="S15" s="25">
        <v>540</v>
      </c>
      <c r="T15" s="25"/>
      <c r="U15" s="932" t="s">
        <v>740</v>
      </c>
      <c r="V15" s="933"/>
      <c r="W15" s="933"/>
      <c r="X15" s="933"/>
      <c r="Y15" s="933"/>
      <c r="Z15" s="933"/>
      <c r="AA15" s="934"/>
    </row>
    <row r="16" spans="1:27" ht="12.75" customHeight="1">
      <c r="A16" s="958"/>
      <c r="B16" s="938" t="s">
        <v>703</v>
      </c>
      <c r="C16" s="939"/>
      <c r="D16" s="940"/>
      <c r="E16" s="25">
        <v>540</v>
      </c>
      <c r="F16" s="25"/>
      <c r="G16" s="944" t="s">
        <v>692</v>
      </c>
      <c r="H16" s="945"/>
      <c r="I16" s="945"/>
      <c r="J16" s="945"/>
      <c r="K16" s="945"/>
      <c r="L16" s="945"/>
      <c r="M16" s="946"/>
      <c r="O16" s="958"/>
      <c r="P16" s="938" t="s">
        <v>745</v>
      </c>
      <c r="Q16" s="939"/>
      <c r="R16" s="940"/>
      <c r="S16" s="25">
        <v>520</v>
      </c>
      <c r="T16" s="25"/>
      <c r="U16" s="944" t="s">
        <v>741</v>
      </c>
      <c r="V16" s="945"/>
      <c r="W16" s="945"/>
      <c r="X16" s="945"/>
      <c r="Y16" s="945"/>
      <c r="Z16" s="945"/>
      <c r="AA16" s="946"/>
    </row>
    <row r="17" spans="1:27" ht="12.75" customHeight="1">
      <c r="A17" s="959"/>
      <c r="B17" s="941" t="s">
        <v>10</v>
      </c>
      <c r="C17" s="942"/>
      <c r="D17" s="943"/>
      <c r="E17" s="29">
        <f>SUM(E6:E16)</f>
        <v>6640</v>
      </c>
      <c r="F17" s="29">
        <f>SUM(F6:F16)</f>
        <v>0</v>
      </c>
      <c r="G17" s="926"/>
      <c r="H17" s="927"/>
      <c r="I17" s="927"/>
      <c r="J17" s="927"/>
      <c r="K17" s="927"/>
      <c r="L17" s="927"/>
      <c r="M17" s="928"/>
      <c r="O17" s="959"/>
      <c r="P17" s="941" t="s">
        <v>10</v>
      </c>
      <c r="Q17" s="942"/>
      <c r="R17" s="947"/>
      <c r="S17" s="29">
        <f>SUM(S13:S16)</f>
        <v>2360</v>
      </c>
      <c r="T17" s="29">
        <f>SUM(T13:T16)</f>
        <v>0</v>
      </c>
      <c r="U17" s="926"/>
      <c r="V17" s="927"/>
      <c r="W17" s="927"/>
      <c r="X17" s="927"/>
      <c r="Y17" s="927"/>
      <c r="Z17" s="927"/>
      <c r="AA17" s="928"/>
    </row>
    <row r="18" spans="1:27" ht="12.75" customHeight="1">
      <c r="A18" s="957" t="s">
        <v>747</v>
      </c>
      <c r="B18" s="954" t="s">
        <v>715</v>
      </c>
      <c r="C18" s="955"/>
      <c r="D18" s="956"/>
      <c r="E18" s="26">
        <v>210</v>
      </c>
      <c r="F18" s="25"/>
      <c r="G18" s="951" t="s">
        <v>704</v>
      </c>
      <c r="H18" s="952"/>
      <c r="I18" s="952"/>
      <c r="J18" s="952"/>
      <c r="K18" s="952"/>
      <c r="L18" s="952"/>
      <c r="M18" s="953"/>
    </row>
    <row r="19" spans="1:27" ht="12.75" customHeight="1">
      <c r="A19" s="958"/>
      <c r="B19" s="929" t="s">
        <v>716</v>
      </c>
      <c r="C19" s="930"/>
      <c r="D19" s="931"/>
      <c r="E19" s="25">
        <v>290</v>
      </c>
      <c r="F19" s="25"/>
      <c r="G19" s="932" t="s">
        <v>705</v>
      </c>
      <c r="H19" s="933"/>
      <c r="I19" s="933"/>
      <c r="J19" s="933"/>
      <c r="K19" s="933"/>
      <c r="L19" s="933"/>
      <c r="M19" s="934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</row>
    <row r="20" spans="1:27" ht="12.75" customHeight="1">
      <c r="A20" s="958"/>
      <c r="B20" s="929" t="s">
        <v>717</v>
      </c>
      <c r="C20" s="930"/>
      <c r="D20" s="931"/>
      <c r="E20" s="25">
        <v>520</v>
      </c>
      <c r="F20" s="25"/>
      <c r="G20" s="932" t="s">
        <v>706</v>
      </c>
      <c r="H20" s="933"/>
      <c r="I20" s="933"/>
      <c r="J20" s="933"/>
      <c r="K20" s="933"/>
      <c r="L20" s="933"/>
      <c r="M20" s="934"/>
      <c r="O20" s="995" t="s">
        <v>679</v>
      </c>
      <c r="P20" s="996"/>
      <c r="Q20" s="996"/>
      <c r="R20" s="997"/>
      <c r="S20" s="32">
        <f>SUM(S17,S12,E29,E17)</f>
        <v>18250</v>
      </c>
      <c r="T20" s="32">
        <f>SUM(T17,T12,F29,F17)</f>
        <v>0</v>
      </c>
    </row>
    <row r="21" spans="1:27" ht="12.75" customHeight="1">
      <c r="A21" s="958"/>
      <c r="B21" s="929" t="s">
        <v>718</v>
      </c>
      <c r="C21" s="930"/>
      <c r="D21" s="931"/>
      <c r="E21" s="25">
        <v>800</v>
      </c>
      <c r="F21" s="25"/>
      <c r="G21" s="932" t="s">
        <v>707</v>
      </c>
      <c r="H21" s="933"/>
      <c r="I21" s="933"/>
      <c r="J21" s="933"/>
      <c r="K21" s="933"/>
      <c r="L21" s="933"/>
      <c r="M21" s="934"/>
    </row>
    <row r="22" spans="1:27" ht="12.75" customHeight="1">
      <c r="A22" s="958"/>
      <c r="B22" s="929" t="s">
        <v>719</v>
      </c>
      <c r="C22" s="930"/>
      <c r="D22" s="931"/>
      <c r="E22" s="25">
        <v>510</v>
      </c>
      <c r="F22" s="25"/>
      <c r="G22" s="932" t="s">
        <v>708</v>
      </c>
      <c r="H22" s="933"/>
      <c r="I22" s="933"/>
      <c r="J22" s="933"/>
      <c r="K22" s="933"/>
      <c r="L22" s="933"/>
      <c r="M22" s="934"/>
    </row>
    <row r="23" spans="1:27" ht="12.75" customHeight="1">
      <c r="A23" s="958"/>
      <c r="B23" s="929" t="s">
        <v>720</v>
      </c>
      <c r="C23" s="930"/>
      <c r="D23" s="931"/>
      <c r="E23" s="25">
        <v>620</v>
      </c>
      <c r="F23" s="25"/>
      <c r="G23" s="932" t="s">
        <v>709</v>
      </c>
      <c r="H23" s="933"/>
      <c r="I23" s="933"/>
      <c r="J23" s="933"/>
      <c r="K23" s="933"/>
      <c r="L23" s="933"/>
      <c r="M23" s="934"/>
    </row>
    <row r="24" spans="1:27" ht="12.75" customHeight="1">
      <c r="A24" s="958"/>
      <c r="B24" s="929" t="s">
        <v>721</v>
      </c>
      <c r="C24" s="930"/>
      <c r="D24" s="931"/>
      <c r="E24" s="25">
        <v>700</v>
      </c>
      <c r="F24" s="25"/>
      <c r="G24" s="932" t="s">
        <v>710</v>
      </c>
      <c r="H24" s="933"/>
      <c r="I24" s="933"/>
      <c r="J24" s="933"/>
      <c r="K24" s="933"/>
      <c r="L24" s="933"/>
      <c r="M24" s="934"/>
    </row>
    <row r="25" spans="1:27" ht="12.75" customHeight="1">
      <c r="A25" s="958"/>
      <c r="B25" s="929" t="s">
        <v>722</v>
      </c>
      <c r="C25" s="930"/>
      <c r="D25" s="931"/>
      <c r="E25" s="25">
        <v>260</v>
      </c>
      <c r="F25" s="25"/>
      <c r="G25" s="932" t="s">
        <v>711</v>
      </c>
      <c r="H25" s="933"/>
      <c r="I25" s="933"/>
      <c r="J25" s="933"/>
      <c r="K25" s="933"/>
      <c r="L25" s="933"/>
      <c r="M25" s="934"/>
    </row>
    <row r="26" spans="1:27" ht="12.75" customHeight="1">
      <c r="A26" s="958"/>
      <c r="B26" s="929" t="s">
        <v>723</v>
      </c>
      <c r="C26" s="930"/>
      <c r="D26" s="931"/>
      <c r="E26" s="35">
        <v>830</v>
      </c>
      <c r="F26" s="25"/>
      <c r="G26" s="932" t="s">
        <v>712</v>
      </c>
      <c r="H26" s="933"/>
      <c r="I26" s="933"/>
      <c r="J26" s="933"/>
      <c r="K26" s="933"/>
      <c r="L26" s="933"/>
      <c r="M26" s="934"/>
    </row>
    <row r="27" spans="1:27" ht="12.75" customHeight="1">
      <c r="A27" s="958"/>
      <c r="B27" s="929" t="s">
        <v>724</v>
      </c>
      <c r="C27" s="930"/>
      <c r="D27" s="931"/>
      <c r="E27" s="35">
        <v>500</v>
      </c>
      <c r="F27" s="25"/>
      <c r="G27" s="932" t="s">
        <v>713</v>
      </c>
      <c r="H27" s="933"/>
      <c r="I27" s="933"/>
      <c r="J27" s="933"/>
      <c r="K27" s="933"/>
      <c r="L27" s="933"/>
      <c r="M27" s="934"/>
    </row>
    <row r="28" spans="1:27" ht="12.75" customHeight="1">
      <c r="A28" s="958"/>
      <c r="B28" s="938" t="s">
        <v>725</v>
      </c>
      <c r="C28" s="939"/>
      <c r="D28" s="940"/>
      <c r="E28" s="35">
        <v>450</v>
      </c>
      <c r="F28" s="25"/>
      <c r="G28" s="944" t="s">
        <v>714</v>
      </c>
      <c r="H28" s="945"/>
      <c r="I28" s="945"/>
      <c r="J28" s="945"/>
      <c r="K28" s="945"/>
      <c r="L28" s="945"/>
      <c r="M28" s="946"/>
    </row>
    <row r="29" spans="1:27" ht="12.75" customHeight="1">
      <c r="A29" s="959"/>
      <c r="B29" s="941" t="s">
        <v>10</v>
      </c>
      <c r="C29" s="942"/>
      <c r="D29" s="943"/>
      <c r="E29" s="29">
        <f>SUM(E18:E28)</f>
        <v>5690</v>
      </c>
      <c r="F29" s="29">
        <f>SUM(F18:F28)</f>
        <v>0</v>
      </c>
      <c r="G29" s="935"/>
      <c r="H29" s="936"/>
      <c r="I29" s="936"/>
      <c r="J29" s="936"/>
      <c r="K29" s="936"/>
      <c r="L29" s="936"/>
      <c r="M29" s="937"/>
    </row>
    <row r="30" spans="1:27" ht="12.75" customHeight="1"/>
    <row r="31" spans="1:27" ht="12.75" customHeight="1"/>
    <row r="32" spans="1:27" ht="12.75" customHeight="1">
      <c r="A32" s="988" t="s">
        <v>28</v>
      </c>
      <c r="B32" s="988"/>
      <c r="C32" s="988"/>
      <c r="D32" s="988"/>
      <c r="E32" s="988"/>
      <c r="F32" s="988"/>
      <c r="G32" s="988"/>
      <c r="H32" s="988"/>
      <c r="I32" s="988"/>
      <c r="J32" s="988"/>
      <c r="K32" s="988"/>
      <c r="L32" s="988"/>
      <c r="M32" s="988"/>
      <c r="N32" s="988"/>
      <c r="O32" s="988"/>
      <c r="P32" s="988"/>
      <c r="Q32" s="988"/>
      <c r="R32" s="988"/>
      <c r="S32" s="988"/>
      <c r="T32" s="988"/>
      <c r="U32" s="988"/>
      <c r="V32" s="988"/>
      <c r="W32" s="988"/>
      <c r="X32" s="988"/>
      <c r="Y32" s="988"/>
      <c r="Z32" s="988"/>
      <c r="AA32" s="988"/>
    </row>
    <row r="33" spans="1:13" ht="12.75" customHeight="1"/>
    <row r="34" spans="1:13" ht="12.75" customHeight="1"/>
    <row r="35" spans="1:13" ht="12.75" customHeight="1"/>
    <row r="36" spans="1:13" ht="12.75" customHeight="1"/>
    <row r="37" spans="1:13" ht="12.75" customHeight="1"/>
    <row r="38" spans="1:13" ht="12.75" customHeight="1"/>
    <row r="39" spans="1:13" ht="12.75" customHeight="1"/>
    <row r="40" spans="1:13" ht="12.75" customHeight="1"/>
    <row r="41" spans="1:13" ht="12.75" customHeight="1"/>
    <row r="42" spans="1:13" ht="12.75" customHeight="1">
      <c r="A42" s="18"/>
      <c r="B42" s="20"/>
      <c r="C42" s="20"/>
      <c r="D42" s="20"/>
      <c r="E42" s="17"/>
      <c r="F42" s="17"/>
    </row>
    <row r="43" spans="1:13" ht="12.75" customHeight="1"/>
    <row r="44" spans="1:13" ht="12.75" customHeight="1">
      <c r="A44" s="18"/>
      <c r="B44" s="11"/>
      <c r="C44" s="11"/>
      <c r="D44" s="11"/>
      <c r="E44" s="17"/>
      <c r="F44" s="17"/>
    </row>
    <row r="45" spans="1:13" ht="12.75" customHeight="1">
      <c r="B45" s="11"/>
      <c r="C45" s="11"/>
      <c r="D45" s="11"/>
      <c r="E45" s="17"/>
    </row>
    <row r="46" spans="1:13" ht="12.75" customHeight="1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</row>
    <row r="47" spans="1:13" ht="12.75" customHeight="1">
      <c r="E47" s="11"/>
      <c r="F47" s="11"/>
      <c r="G47" s="11"/>
      <c r="H47" s="11"/>
      <c r="I47" s="11"/>
      <c r="J47" s="11"/>
      <c r="K47" s="11"/>
      <c r="L47" s="11"/>
      <c r="M47" s="11"/>
    </row>
    <row r="48" spans="1:13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spans="14:14" ht="12.75" customHeight="1"/>
    <row r="66" spans="14:14" ht="12.75" customHeight="1"/>
    <row r="67" spans="14:14" ht="12.75" customHeight="1">
      <c r="N67" s="11"/>
    </row>
    <row r="68" spans="14:14" ht="12.75" customHeight="1"/>
    <row r="69" spans="14:14" ht="12.75" customHeight="1">
      <c r="N69" s="11"/>
    </row>
    <row r="70" spans="14:14" ht="15" customHeight="1"/>
    <row r="74" spans="14:14" ht="12">
      <c r="N74" s="11"/>
    </row>
  </sheetData>
  <mergeCells count="96">
    <mergeCell ref="A32:AA32"/>
    <mergeCell ref="A6:A17"/>
    <mergeCell ref="A18:A29"/>
    <mergeCell ref="O6:O12"/>
    <mergeCell ref="P16:R16"/>
    <mergeCell ref="P17:R17"/>
    <mergeCell ref="P10:R10"/>
    <mergeCell ref="P8:R8"/>
    <mergeCell ref="P9:R9"/>
    <mergeCell ref="B27:D27"/>
    <mergeCell ref="B24:D24"/>
    <mergeCell ref="B22:D22"/>
    <mergeCell ref="B23:D23"/>
    <mergeCell ref="B18:D18"/>
    <mergeCell ref="B19:D19"/>
    <mergeCell ref="B20:D20"/>
    <mergeCell ref="O13:O17"/>
    <mergeCell ref="G26:M26"/>
    <mergeCell ref="U12:AA12"/>
    <mergeCell ref="P7:R7"/>
    <mergeCell ref="B29:D29"/>
    <mergeCell ref="G29:M29"/>
    <mergeCell ref="G27:M27"/>
    <mergeCell ref="G25:M25"/>
    <mergeCell ref="B28:D28"/>
    <mergeCell ref="B25:D25"/>
    <mergeCell ref="B26:D26"/>
    <mergeCell ref="U16:AA16"/>
    <mergeCell ref="G28:M28"/>
    <mergeCell ref="P13:R13"/>
    <mergeCell ref="P14:R14"/>
    <mergeCell ref="P15:R15"/>
    <mergeCell ref="U9:AA9"/>
    <mergeCell ref="U6:AA6"/>
    <mergeCell ref="U13:AA13"/>
    <mergeCell ref="O20:R20"/>
    <mergeCell ref="G19:M19"/>
    <mergeCell ref="G20:M20"/>
    <mergeCell ref="P6:R6"/>
    <mergeCell ref="U8:AA8"/>
    <mergeCell ref="P12:R12"/>
    <mergeCell ref="P11:R11"/>
    <mergeCell ref="U11:AA11"/>
    <mergeCell ref="U17:AA17"/>
    <mergeCell ref="U14:AA14"/>
    <mergeCell ref="U15:AA15"/>
    <mergeCell ref="U7:AA7"/>
    <mergeCell ref="U10:AA10"/>
    <mergeCell ref="G22:M22"/>
    <mergeCell ref="G9:M9"/>
    <mergeCell ref="G12:M12"/>
    <mergeCell ref="G17:M17"/>
    <mergeCell ref="G18:M18"/>
    <mergeCell ref="G16:M16"/>
    <mergeCell ref="G10:M10"/>
    <mergeCell ref="G11:M11"/>
    <mergeCell ref="G21:M21"/>
    <mergeCell ref="G15:M15"/>
    <mergeCell ref="B13:D13"/>
    <mergeCell ref="B14:D14"/>
    <mergeCell ref="G7:M7"/>
    <mergeCell ref="G6:M6"/>
    <mergeCell ref="G13:M13"/>
    <mergeCell ref="G8:M8"/>
    <mergeCell ref="A3:C3"/>
    <mergeCell ref="D3:S3"/>
    <mergeCell ref="G24:M24"/>
    <mergeCell ref="G23:M23"/>
    <mergeCell ref="B16:D16"/>
    <mergeCell ref="B7:D7"/>
    <mergeCell ref="B6:D6"/>
    <mergeCell ref="B8:D8"/>
    <mergeCell ref="B10:D10"/>
    <mergeCell ref="B12:D12"/>
    <mergeCell ref="B21:D21"/>
    <mergeCell ref="B15:D15"/>
    <mergeCell ref="B17:D17"/>
    <mergeCell ref="G14:M14"/>
    <mergeCell ref="B9:D9"/>
    <mergeCell ref="B11:D11"/>
    <mergeCell ref="U5:AA5"/>
    <mergeCell ref="U3:Z3"/>
    <mergeCell ref="U4:V4"/>
    <mergeCell ref="X4:Z4"/>
    <mergeCell ref="A1:C1"/>
    <mergeCell ref="D1:X1"/>
    <mergeCell ref="Y1:AA1"/>
    <mergeCell ref="A2:C2"/>
    <mergeCell ref="D2:E2"/>
    <mergeCell ref="F2:G2"/>
    <mergeCell ref="J2:M2"/>
    <mergeCell ref="P2:Q2"/>
    <mergeCell ref="U2:AA2"/>
    <mergeCell ref="B5:D5"/>
    <mergeCell ref="G5:M5"/>
    <mergeCell ref="P5:R5"/>
  </mergeCells>
  <phoneticPr fontId="23"/>
  <pageMargins left="0.43307086614173229" right="0.15748031496062992" top="0.39370078740157483" bottom="0.17" header="0.19685039370078741" footer="0.17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>
    <tabColor indexed="47"/>
  </sheetPr>
  <dimension ref="A1:AA100"/>
  <sheetViews>
    <sheetView showZeros="0" topLeftCell="A10" zoomScaleNormal="100" zoomScaleSheetLayoutView="100" workbookViewId="0">
      <selection activeCell="AG38" sqref="AG38"/>
    </sheetView>
  </sheetViews>
  <sheetFormatPr defaultRowHeight="11.25"/>
  <cols>
    <col min="1" max="4" width="3.125" style="7" customWidth="1"/>
    <col min="5" max="6" width="5.625" style="7" customWidth="1"/>
    <col min="7" max="18" width="3.125" style="7" customWidth="1"/>
    <col min="19" max="20" width="5.625" style="7" customWidth="1"/>
    <col min="21" max="62" width="3.125" style="7" customWidth="1"/>
    <col min="63" max="16384" width="9" style="7"/>
  </cols>
  <sheetData>
    <row r="1" spans="1:27" s="1" customFormat="1" ht="18.75" customHeight="1">
      <c r="A1" s="976" t="s">
        <v>811</v>
      </c>
      <c r="B1" s="977"/>
      <c r="C1" s="977"/>
      <c r="D1" s="966" t="s">
        <v>45</v>
      </c>
      <c r="E1" s="967"/>
      <c r="F1" s="967"/>
      <c r="G1" s="967"/>
      <c r="H1" s="967"/>
      <c r="I1" s="967"/>
      <c r="J1" s="967"/>
      <c r="K1" s="967"/>
      <c r="L1" s="967"/>
      <c r="M1" s="967"/>
      <c r="N1" s="967"/>
      <c r="O1" s="967"/>
      <c r="P1" s="967"/>
      <c r="Q1" s="967"/>
      <c r="R1" s="967"/>
      <c r="S1" s="967"/>
      <c r="T1" s="967"/>
      <c r="U1" s="967"/>
      <c r="V1" s="967"/>
      <c r="W1" s="967"/>
      <c r="X1" s="967"/>
      <c r="Y1" s="960" t="str">
        <f>集計表!AB1</f>
        <v>2025/8</v>
      </c>
      <c r="Z1" s="961"/>
      <c r="AA1" s="962"/>
    </row>
    <row r="2" spans="1:27" ht="18.75" customHeight="1">
      <c r="A2" s="978" t="s">
        <v>56</v>
      </c>
      <c r="B2" s="979"/>
      <c r="C2" s="980"/>
      <c r="D2" s="984">
        <v>2020</v>
      </c>
      <c r="E2" s="984"/>
      <c r="F2" s="974">
        <f>集計表!F2</f>
        <v>45868</v>
      </c>
      <c r="G2" s="974"/>
      <c r="H2" s="2" t="s">
        <v>1402</v>
      </c>
      <c r="I2" s="2" t="s">
        <v>13</v>
      </c>
      <c r="J2" s="968">
        <f>集計表!L2</f>
        <v>45870</v>
      </c>
      <c r="K2" s="969"/>
      <c r="L2" s="969"/>
      <c r="M2" s="969"/>
      <c r="N2" s="3" t="s">
        <v>57</v>
      </c>
      <c r="O2" s="4" t="s">
        <v>14</v>
      </c>
      <c r="P2" s="970">
        <f>集計表!R2</f>
        <v>45871</v>
      </c>
      <c r="Q2" s="970"/>
      <c r="R2" s="5" t="s">
        <v>18</v>
      </c>
      <c r="S2" s="6" t="s">
        <v>19</v>
      </c>
      <c r="T2" s="34" t="s">
        <v>20</v>
      </c>
      <c r="U2" s="963">
        <f>申込書!C9</f>
        <v>0</v>
      </c>
      <c r="V2" s="963"/>
      <c r="W2" s="963"/>
      <c r="X2" s="963"/>
      <c r="Y2" s="963"/>
      <c r="Z2" s="963"/>
      <c r="AA2" s="964"/>
    </row>
    <row r="3" spans="1:27" ht="18.75" customHeight="1">
      <c r="A3" s="981" t="s">
        <v>54</v>
      </c>
      <c r="B3" s="982"/>
      <c r="C3" s="983"/>
      <c r="D3" s="971">
        <f>集計表!D3</f>
        <v>0</v>
      </c>
      <c r="E3" s="972"/>
      <c r="F3" s="972"/>
      <c r="G3" s="972"/>
      <c r="H3" s="972"/>
      <c r="I3" s="972"/>
      <c r="J3" s="972"/>
      <c r="K3" s="972"/>
      <c r="L3" s="972"/>
      <c r="M3" s="972"/>
      <c r="N3" s="972"/>
      <c r="O3" s="972"/>
      <c r="P3" s="972"/>
      <c r="Q3" s="972"/>
      <c r="R3" s="972"/>
      <c r="S3" s="973"/>
      <c r="T3" s="34" t="s">
        <v>59</v>
      </c>
      <c r="U3" s="975">
        <f>集計表!N97</f>
        <v>0</v>
      </c>
      <c r="V3" s="975"/>
      <c r="W3" s="975"/>
      <c r="X3" s="975"/>
      <c r="Y3" s="975"/>
      <c r="Z3" s="975"/>
      <c r="AA3" s="8" t="s">
        <v>60</v>
      </c>
    </row>
    <row r="4" spans="1:27" ht="18.75" customHeight="1">
      <c r="A4" s="7" t="s">
        <v>1636</v>
      </c>
      <c r="U4" s="927" t="s">
        <v>6</v>
      </c>
      <c r="V4" s="927"/>
      <c r="W4" s="12" t="s">
        <v>21</v>
      </c>
      <c r="X4" s="965">
        <f>T15</f>
        <v>0</v>
      </c>
      <c r="Y4" s="927"/>
      <c r="Z4" s="927"/>
      <c r="AA4" s="7" t="s">
        <v>22</v>
      </c>
    </row>
    <row r="5" spans="1:27" ht="12.75" customHeight="1">
      <c r="A5" s="13"/>
      <c r="B5" s="948" t="s">
        <v>23</v>
      </c>
      <c r="C5" s="949"/>
      <c r="D5" s="949"/>
      <c r="E5" s="30" t="s">
        <v>7</v>
      </c>
      <c r="F5" s="31" t="s">
        <v>8</v>
      </c>
      <c r="G5" s="949" t="s">
        <v>24</v>
      </c>
      <c r="H5" s="949"/>
      <c r="I5" s="949"/>
      <c r="J5" s="949"/>
      <c r="K5" s="949"/>
      <c r="L5" s="949"/>
      <c r="M5" s="950"/>
      <c r="O5" s="13"/>
      <c r="P5" s="948" t="s">
        <v>23</v>
      </c>
      <c r="Q5" s="949"/>
      <c r="R5" s="949"/>
      <c r="S5" s="30" t="s">
        <v>7</v>
      </c>
      <c r="T5" s="31" t="s">
        <v>8</v>
      </c>
      <c r="U5" s="949" t="s">
        <v>24</v>
      </c>
      <c r="V5" s="949"/>
      <c r="W5" s="949"/>
      <c r="X5" s="949"/>
      <c r="Y5" s="949"/>
      <c r="Z5" s="949"/>
      <c r="AA5" s="950"/>
    </row>
    <row r="6" spans="1:27" ht="12.75" customHeight="1">
      <c r="A6" s="957" t="s">
        <v>895</v>
      </c>
      <c r="B6" s="954" t="s">
        <v>825</v>
      </c>
      <c r="C6" s="955"/>
      <c r="D6" s="956"/>
      <c r="E6" s="26">
        <v>350</v>
      </c>
      <c r="F6" s="25"/>
      <c r="G6" s="1011" t="s">
        <v>817</v>
      </c>
      <c r="H6" s="1012"/>
      <c r="I6" s="1012"/>
      <c r="J6" s="1012"/>
      <c r="K6" s="1012"/>
      <c r="L6" s="1012"/>
      <c r="M6" s="1013"/>
      <c r="O6" s="1000" t="s">
        <v>1634</v>
      </c>
      <c r="P6" s="954" t="s">
        <v>887</v>
      </c>
      <c r="Q6" s="955"/>
      <c r="R6" s="956"/>
      <c r="S6" s="26">
        <v>410</v>
      </c>
      <c r="T6" s="25"/>
      <c r="U6" s="951" t="s">
        <v>883</v>
      </c>
      <c r="V6" s="952"/>
      <c r="W6" s="952"/>
      <c r="X6" s="952"/>
      <c r="Y6" s="952"/>
      <c r="Z6" s="952"/>
      <c r="AA6" s="953"/>
    </row>
    <row r="7" spans="1:27" ht="12.75" customHeight="1">
      <c r="A7" s="958"/>
      <c r="B7" s="929" t="s">
        <v>826</v>
      </c>
      <c r="C7" s="930"/>
      <c r="D7" s="931"/>
      <c r="E7" s="25">
        <v>300</v>
      </c>
      <c r="F7" s="25"/>
      <c r="G7" s="1003" t="s">
        <v>818</v>
      </c>
      <c r="H7" s="1004"/>
      <c r="I7" s="1004"/>
      <c r="J7" s="1004"/>
      <c r="K7" s="1004"/>
      <c r="L7" s="1004"/>
      <c r="M7" s="1005"/>
      <c r="O7" s="1001"/>
      <c r="P7" s="929" t="s">
        <v>888</v>
      </c>
      <c r="Q7" s="930"/>
      <c r="R7" s="931"/>
      <c r="S7" s="25">
        <v>390</v>
      </c>
      <c r="T7" s="25"/>
      <c r="U7" s="932" t="s">
        <v>884</v>
      </c>
      <c r="V7" s="933"/>
      <c r="W7" s="933"/>
      <c r="X7" s="933"/>
      <c r="Y7" s="933"/>
      <c r="Z7" s="933"/>
      <c r="AA7" s="934"/>
    </row>
    <row r="8" spans="1:27" ht="12.75" customHeight="1">
      <c r="A8" s="958"/>
      <c r="B8" s="929" t="s">
        <v>827</v>
      </c>
      <c r="C8" s="930"/>
      <c r="D8" s="931"/>
      <c r="E8" s="25">
        <v>290</v>
      </c>
      <c r="F8" s="25"/>
      <c r="G8" s="1003" t="s">
        <v>819</v>
      </c>
      <c r="H8" s="1004"/>
      <c r="I8" s="1004"/>
      <c r="J8" s="1004"/>
      <c r="K8" s="1004"/>
      <c r="L8" s="1004"/>
      <c r="M8" s="1005"/>
      <c r="O8" s="1001"/>
      <c r="P8" s="929" t="s">
        <v>889</v>
      </c>
      <c r="Q8" s="930"/>
      <c r="R8" s="931"/>
      <c r="S8" s="25">
        <v>320</v>
      </c>
      <c r="T8" s="25"/>
      <c r="U8" s="932" t="s">
        <v>885</v>
      </c>
      <c r="V8" s="933"/>
      <c r="W8" s="933"/>
      <c r="X8" s="933"/>
      <c r="Y8" s="933"/>
      <c r="Z8" s="933"/>
      <c r="AA8" s="934"/>
    </row>
    <row r="9" spans="1:27" ht="12.75" customHeight="1">
      <c r="A9" s="958"/>
      <c r="B9" s="929" t="s">
        <v>828</v>
      </c>
      <c r="C9" s="930"/>
      <c r="D9" s="931"/>
      <c r="E9" s="25">
        <v>570</v>
      </c>
      <c r="F9" s="25"/>
      <c r="G9" s="1003" t="s">
        <v>820</v>
      </c>
      <c r="H9" s="1004"/>
      <c r="I9" s="1004"/>
      <c r="J9" s="1004"/>
      <c r="K9" s="1004"/>
      <c r="L9" s="1004"/>
      <c r="M9" s="1005"/>
      <c r="O9" s="1001"/>
      <c r="P9" s="929" t="s">
        <v>890</v>
      </c>
      <c r="Q9" s="930"/>
      <c r="R9" s="931"/>
      <c r="S9" s="25">
        <v>250</v>
      </c>
      <c r="T9" s="25"/>
      <c r="U9" s="932" t="s">
        <v>886</v>
      </c>
      <c r="V9" s="933"/>
      <c r="W9" s="933"/>
      <c r="X9" s="933"/>
      <c r="Y9" s="933"/>
      <c r="Z9" s="933"/>
      <c r="AA9" s="934"/>
    </row>
    <row r="10" spans="1:27" ht="12.75" customHeight="1">
      <c r="A10" s="958"/>
      <c r="B10" s="929" t="s">
        <v>829</v>
      </c>
      <c r="C10" s="930"/>
      <c r="D10" s="931"/>
      <c r="E10" s="25">
        <v>480</v>
      </c>
      <c r="F10" s="25"/>
      <c r="G10" s="1003" t="s">
        <v>821</v>
      </c>
      <c r="H10" s="1004"/>
      <c r="I10" s="1004"/>
      <c r="J10" s="1004"/>
      <c r="K10" s="1004"/>
      <c r="L10" s="1004"/>
      <c r="M10" s="1005"/>
      <c r="O10" s="1002"/>
      <c r="P10" s="941" t="s">
        <v>10</v>
      </c>
      <c r="Q10" s="942"/>
      <c r="R10" s="947"/>
      <c r="S10" s="29">
        <f>SUM(S6:S9)</f>
        <v>1370</v>
      </c>
      <c r="T10" s="29">
        <f>SUM(T6:T9)</f>
        <v>0</v>
      </c>
      <c r="U10" s="926"/>
      <c r="V10" s="927"/>
      <c r="W10" s="927"/>
      <c r="X10" s="927"/>
      <c r="Y10" s="927"/>
      <c r="Z10" s="927"/>
      <c r="AA10" s="928"/>
    </row>
    <row r="11" spans="1:27" ht="12.75" customHeight="1">
      <c r="A11" s="958"/>
      <c r="B11" s="929" t="s">
        <v>830</v>
      </c>
      <c r="C11" s="930"/>
      <c r="D11" s="931"/>
      <c r="E11" s="25">
        <v>460</v>
      </c>
      <c r="F11" s="25"/>
      <c r="G11" s="1003" t="s">
        <v>822</v>
      </c>
      <c r="H11" s="1004"/>
      <c r="I11" s="1004"/>
      <c r="J11" s="1004"/>
      <c r="K11" s="1004"/>
      <c r="L11" s="1004"/>
      <c r="M11" s="1005"/>
      <c r="O11" s="1008" t="s">
        <v>1597</v>
      </c>
      <c r="P11" s="929" t="s">
        <v>893</v>
      </c>
      <c r="Q11" s="930"/>
      <c r="R11" s="931"/>
      <c r="S11" s="25">
        <v>260</v>
      </c>
      <c r="T11" s="25"/>
      <c r="U11" s="923" t="s">
        <v>891</v>
      </c>
      <c r="V11" s="924"/>
      <c r="W11" s="924"/>
      <c r="X11" s="924"/>
      <c r="Y11" s="924"/>
      <c r="Z11" s="924"/>
      <c r="AA11" s="925"/>
    </row>
    <row r="12" spans="1:27" ht="12.75" customHeight="1">
      <c r="A12" s="958"/>
      <c r="B12" s="929" t="s">
        <v>831</v>
      </c>
      <c r="C12" s="930"/>
      <c r="D12" s="931"/>
      <c r="E12" s="25">
        <v>630</v>
      </c>
      <c r="F12" s="25"/>
      <c r="G12" s="1003" t="s">
        <v>823</v>
      </c>
      <c r="H12" s="1004"/>
      <c r="I12" s="1004"/>
      <c r="J12" s="1004"/>
      <c r="K12" s="1004"/>
      <c r="L12" s="1004"/>
      <c r="M12" s="1005"/>
      <c r="O12" s="1009"/>
      <c r="P12" s="929" t="s">
        <v>894</v>
      </c>
      <c r="Q12" s="930"/>
      <c r="R12" s="931"/>
      <c r="S12" s="25">
        <v>300</v>
      </c>
      <c r="T12" s="25"/>
      <c r="U12" s="923" t="s">
        <v>892</v>
      </c>
      <c r="V12" s="924"/>
      <c r="W12" s="924"/>
      <c r="X12" s="924"/>
      <c r="Y12" s="924"/>
      <c r="Z12" s="924"/>
      <c r="AA12" s="925"/>
    </row>
    <row r="13" spans="1:27" ht="12.75" customHeight="1">
      <c r="A13" s="958"/>
      <c r="B13" s="938" t="s">
        <v>832</v>
      </c>
      <c r="C13" s="939"/>
      <c r="D13" s="940"/>
      <c r="E13" s="25">
        <v>370</v>
      </c>
      <c r="F13" s="25"/>
      <c r="G13" s="1014" t="s">
        <v>824</v>
      </c>
      <c r="H13" s="1015"/>
      <c r="I13" s="1015"/>
      <c r="J13" s="1015"/>
      <c r="K13" s="1015"/>
      <c r="L13" s="1015"/>
      <c r="M13" s="1016"/>
      <c r="O13" s="1010"/>
      <c r="P13" s="941" t="s">
        <v>10</v>
      </c>
      <c r="Q13" s="942"/>
      <c r="R13" s="947"/>
      <c r="S13" s="29">
        <f>SUM(S11:S12)</f>
        <v>560</v>
      </c>
      <c r="T13" s="29">
        <f>SUM(T11:T12)</f>
        <v>0</v>
      </c>
      <c r="U13" s="926"/>
      <c r="V13" s="927"/>
      <c r="W13" s="927"/>
      <c r="X13" s="927"/>
      <c r="Y13" s="927"/>
      <c r="Z13" s="927"/>
      <c r="AA13" s="928"/>
    </row>
    <row r="14" spans="1:27" ht="12.75" customHeight="1">
      <c r="A14" s="959"/>
      <c r="B14" s="1006" t="s">
        <v>9</v>
      </c>
      <c r="C14" s="1006"/>
      <c r="D14" s="1007"/>
      <c r="E14" s="29">
        <f>SUM(E6:E13)</f>
        <v>3450</v>
      </c>
      <c r="F14" s="29">
        <f>SUM(F6:F13)</f>
        <v>0</v>
      </c>
      <c r="G14" s="926"/>
      <c r="H14" s="927"/>
      <c r="I14" s="927"/>
      <c r="J14" s="927"/>
      <c r="K14" s="927"/>
      <c r="L14" s="927"/>
      <c r="M14" s="928"/>
      <c r="O14" s="16"/>
      <c r="P14" s="16"/>
      <c r="Q14" s="16"/>
      <c r="R14" s="16"/>
      <c r="S14" s="16"/>
      <c r="T14" s="22"/>
      <c r="U14" s="16"/>
      <c r="V14" s="16"/>
      <c r="W14" s="16"/>
      <c r="X14" s="16"/>
      <c r="Y14" s="16"/>
      <c r="Z14" s="16"/>
      <c r="AA14" s="16"/>
    </row>
    <row r="15" spans="1:27" ht="12.75" customHeight="1">
      <c r="A15" s="957" t="s">
        <v>896</v>
      </c>
      <c r="B15" s="954" t="s">
        <v>848</v>
      </c>
      <c r="C15" s="955"/>
      <c r="D15" s="956"/>
      <c r="E15" s="26">
        <v>760</v>
      </c>
      <c r="F15" s="25"/>
      <c r="G15" s="951" t="s">
        <v>833</v>
      </c>
      <c r="H15" s="952"/>
      <c r="I15" s="952"/>
      <c r="J15" s="952"/>
      <c r="K15" s="952"/>
      <c r="L15" s="952"/>
      <c r="M15" s="953"/>
      <c r="O15" s="995" t="s">
        <v>812</v>
      </c>
      <c r="P15" s="996"/>
      <c r="Q15" s="996"/>
      <c r="R15" s="997"/>
      <c r="S15" s="32">
        <f>SUM(S13,S10,E14,E30,E36,E42)</f>
        <v>16960</v>
      </c>
      <c r="T15" s="32">
        <f>SUM(T13,T10,F14,F30,F36,F42)</f>
        <v>0</v>
      </c>
    </row>
    <row r="16" spans="1:27" ht="12.75" customHeight="1">
      <c r="A16" s="958"/>
      <c r="B16" s="929" t="s">
        <v>849</v>
      </c>
      <c r="C16" s="930"/>
      <c r="D16" s="931"/>
      <c r="E16" s="25">
        <v>830</v>
      </c>
      <c r="F16" s="25"/>
      <c r="G16" s="932" t="s">
        <v>834</v>
      </c>
      <c r="H16" s="933"/>
      <c r="I16" s="933"/>
      <c r="J16" s="933"/>
      <c r="K16" s="933"/>
      <c r="L16" s="933"/>
      <c r="M16" s="934"/>
      <c r="O16" s="10"/>
      <c r="P16" s="10"/>
      <c r="Q16" s="10"/>
      <c r="R16" s="10"/>
      <c r="S16" s="17"/>
      <c r="T16" s="17"/>
    </row>
    <row r="17" spans="1:27" ht="12.75" customHeight="1">
      <c r="A17" s="958"/>
      <c r="B17" s="929" t="s">
        <v>850</v>
      </c>
      <c r="C17" s="930"/>
      <c r="D17" s="931"/>
      <c r="E17" s="25">
        <v>500</v>
      </c>
      <c r="F17" s="25"/>
      <c r="G17" s="932" t="s">
        <v>835</v>
      </c>
      <c r="H17" s="933"/>
      <c r="I17" s="933"/>
      <c r="J17" s="933"/>
      <c r="K17" s="933"/>
      <c r="L17" s="933"/>
      <c r="M17" s="934"/>
      <c r="O17" s="10"/>
      <c r="P17" s="10"/>
      <c r="Q17" s="10"/>
      <c r="R17" s="10"/>
      <c r="S17" s="17"/>
      <c r="T17" s="17"/>
    </row>
    <row r="18" spans="1:27" ht="12.75" customHeight="1">
      <c r="A18" s="958"/>
      <c r="B18" s="929" t="s">
        <v>851</v>
      </c>
      <c r="C18" s="930"/>
      <c r="D18" s="931"/>
      <c r="E18" s="25">
        <v>740</v>
      </c>
      <c r="F18" s="25"/>
      <c r="G18" s="932" t="s">
        <v>836</v>
      </c>
      <c r="H18" s="933"/>
      <c r="I18" s="933"/>
      <c r="J18" s="933"/>
      <c r="K18" s="933"/>
      <c r="L18" s="933"/>
      <c r="M18" s="934"/>
    </row>
    <row r="19" spans="1:27" ht="12.75" customHeight="1">
      <c r="A19" s="958"/>
      <c r="B19" s="929" t="s">
        <v>852</v>
      </c>
      <c r="C19" s="930"/>
      <c r="D19" s="931"/>
      <c r="E19" s="25">
        <v>350</v>
      </c>
      <c r="F19" s="25"/>
      <c r="G19" s="932" t="s">
        <v>837</v>
      </c>
      <c r="H19" s="933"/>
      <c r="I19" s="933"/>
      <c r="J19" s="933"/>
      <c r="K19" s="933"/>
      <c r="L19" s="933"/>
      <c r="M19" s="934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</row>
    <row r="20" spans="1:27" ht="12.75" customHeight="1">
      <c r="A20" s="958"/>
      <c r="B20" s="929" t="s">
        <v>853</v>
      </c>
      <c r="C20" s="930"/>
      <c r="D20" s="931"/>
      <c r="E20" s="25">
        <v>670</v>
      </c>
      <c r="F20" s="25"/>
      <c r="G20" s="932" t="s">
        <v>838</v>
      </c>
      <c r="H20" s="933"/>
      <c r="I20" s="933"/>
      <c r="J20" s="933"/>
      <c r="K20" s="933"/>
      <c r="L20" s="933"/>
      <c r="M20" s="934"/>
    </row>
    <row r="21" spans="1:27" ht="12.75" customHeight="1">
      <c r="A21" s="958"/>
      <c r="B21" s="929" t="s">
        <v>854</v>
      </c>
      <c r="C21" s="930"/>
      <c r="D21" s="931"/>
      <c r="E21" s="25">
        <v>580</v>
      </c>
      <c r="F21" s="25"/>
      <c r="G21" s="932" t="s">
        <v>839</v>
      </c>
      <c r="H21" s="933"/>
      <c r="I21" s="933"/>
      <c r="J21" s="933"/>
      <c r="K21" s="933"/>
      <c r="L21" s="933"/>
      <c r="M21" s="934"/>
    </row>
    <row r="22" spans="1:27" ht="12.75" customHeight="1">
      <c r="A22" s="958"/>
      <c r="B22" s="929" t="s">
        <v>855</v>
      </c>
      <c r="C22" s="930"/>
      <c r="D22" s="931"/>
      <c r="E22" s="25">
        <v>330</v>
      </c>
      <c r="F22" s="25"/>
      <c r="G22" s="932" t="s">
        <v>840</v>
      </c>
      <c r="H22" s="933"/>
      <c r="I22" s="933"/>
      <c r="J22" s="933"/>
      <c r="K22" s="933"/>
      <c r="L22" s="933"/>
      <c r="M22" s="934"/>
    </row>
    <row r="23" spans="1:27" ht="12.75" customHeight="1">
      <c r="A23" s="958"/>
      <c r="B23" s="929" t="s">
        <v>856</v>
      </c>
      <c r="C23" s="930"/>
      <c r="D23" s="931"/>
      <c r="E23" s="25">
        <v>310</v>
      </c>
      <c r="F23" s="25"/>
      <c r="G23" s="932" t="s">
        <v>841</v>
      </c>
      <c r="H23" s="933"/>
      <c r="I23" s="933"/>
      <c r="J23" s="933"/>
      <c r="K23" s="933"/>
      <c r="L23" s="933"/>
      <c r="M23" s="934"/>
    </row>
    <row r="24" spans="1:27" ht="12.75" customHeight="1">
      <c r="A24" s="958"/>
      <c r="B24" s="929" t="s">
        <v>857</v>
      </c>
      <c r="C24" s="930"/>
      <c r="D24" s="931"/>
      <c r="E24" s="25">
        <v>460</v>
      </c>
      <c r="F24" s="25"/>
      <c r="G24" s="932" t="s">
        <v>842</v>
      </c>
      <c r="H24" s="933"/>
      <c r="I24" s="933"/>
      <c r="J24" s="933"/>
      <c r="K24" s="933"/>
      <c r="L24" s="933"/>
      <c r="M24" s="934"/>
    </row>
    <row r="25" spans="1:27" ht="12.75" customHeight="1">
      <c r="A25" s="958"/>
      <c r="B25" s="929" t="s">
        <v>858</v>
      </c>
      <c r="C25" s="930"/>
      <c r="D25" s="931"/>
      <c r="E25" s="25">
        <v>300</v>
      </c>
      <c r="F25" s="25"/>
      <c r="G25" s="932" t="s">
        <v>843</v>
      </c>
      <c r="H25" s="933"/>
      <c r="I25" s="933"/>
      <c r="J25" s="933"/>
      <c r="K25" s="933"/>
      <c r="L25" s="933"/>
      <c r="M25" s="934"/>
    </row>
    <row r="26" spans="1:27" ht="12.75" customHeight="1">
      <c r="A26" s="958"/>
      <c r="B26" s="929" t="s">
        <v>859</v>
      </c>
      <c r="C26" s="930"/>
      <c r="D26" s="931"/>
      <c r="E26" s="25">
        <v>340</v>
      </c>
      <c r="F26" s="25"/>
      <c r="G26" s="932" t="s">
        <v>844</v>
      </c>
      <c r="H26" s="933"/>
      <c r="I26" s="933"/>
      <c r="J26" s="933"/>
      <c r="K26" s="933"/>
      <c r="L26" s="933"/>
      <c r="M26" s="934"/>
    </row>
    <row r="27" spans="1:27" ht="12.75" customHeight="1">
      <c r="A27" s="958"/>
      <c r="B27" s="929" t="s">
        <v>860</v>
      </c>
      <c r="C27" s="930"/>
      <c r="D27" s="931"/>
      <c r="E27" s="25">
        <v>300</v>
      </c>
      <c r="F27" s="25"/>
      <c r="G27" s="932" t="s">
        <v>845</v>
      </c>
      <c r="H27" s="933"/>
      <c r="I27" s="933"/>
      <c r="J27" s="933"/>
      <c r="K27" s="933"/>
      <c r="L27" s="933"/>
      <c r="M27" s="934"/>
    </row>
    <row r="28" spans="1:27" ht="12.75" customHeight="1">
      <c r="A28" s="958"/>
      <c r="B28" s="929" t="s">
        <v>861</v>
      </c>
      <c r="C28" s="930"/>
      <c r="D28" s="931"/>
      <c r="E28" s="25">
        <v>440</v>
      </c>
      <c r="F28" s="25"/>
      <c r="G28" s="932" t="s">
        <v>846</v>
      </c>
      <c r="H28" s="933"/>
      <c r="I28" s="933"/>
      <c r="J28" s="933"/>
      <c r="K28" s="933"/>
      <c r="L28" s="933"/>
      <c r="M28" s="934"/>
    </row>
    <row r="29" spans="1:27" ht="12.75" customHeight="1">
      <c r="A29" s="958"/>
      <c r="B29" s="938" t="s">
        <v>862</v>
      </c>
      <c r="C29" s="939"/>
      <c r="D29" s="940"/>
      <c r="E29" s="27">
        <v>390</v>
      </c>
      <c r="F29" s="25"/>
      <c r="G29" s="944" t="s">
        <v>847</v>
      </c>
      <c r="H29" s="945"/>
      <c r="I29" s="945"/>
      <c r="J29" s="945"/>
      <c r="K29" s="945"/>
      <c r="L29" s="945"/>
      <c r="M29" s="946"/>
    </row>
    <row r="30" spans="1:27" ht="12.75" customHeight="1">
      <c r="A30" s="959"/>
      <c r="B30" s="941" t="s">
        <v>10</v>
      </c>
      <c r="C30" s="942"/>
      <c r="D30" s="943"/>
      <c r="E30" s="29">
        <f>SUM(E15:E29)</f>
        <v>7300</v>
      </c>
      <c r="F30" s="29">
        <f>SUM(F15:F29)</f>
        <v>0</v>
      </c>
      <c r="G30" s="926"/>
      <c r="H30" s="927"/>
      <c r="I30" s="927"/>
      <c r="J30" s="927"/>
      <c r="K30" s="927"/>
      <c r="L30" s="927"/>
      <c r="M30" s="928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</row>
    <row r="31" spans="1:27" ht="12.75" customHeight="1">
      <c r="A31" s="957" t="s">
        <v>897</v>
      </c>
      <c r="B31" s="954" t="s">
        <v>868</v>
      </c>
      <c r="C31" s="955"/>
      <c r="D31" s="956"/>
      <c r="E31" s="26">
        <v>710</v>
      </c>
      <c r="F31" s="25"/>
      <c r="G31" s="985" t="s">
        <v>863</v>
      </c>
      <c r="H31" s="986"/>
      <c r="I31" s="986"/>
      <c r="J31" s="986"/>
      <c r="K31" s="986"/>
      <c r="L31" s="986"/>
      <c r="M31" s="987"/>
    </row>
    <row r="32" spans="1:27" ht="12.75" customHeight="1">
      <c r="A32" s="958"/>
      <c r="B32" s="929" t="s">
        <v>869</v>
      </c>
      <c r="C32" s="930"/>
      <c r="D32" s="931"/>
      <c r="E32" s="35">
        <v>500</v>
      </c>
      <c r="F32" s="25"/>
      <c r="G32" s="923" t="s">
        <v>864</v>
      </c>
      <c r="H32" s="924"/>
      <c r="I32" s="924"/>
      <c r="J32" s="924"/>
      <c r="K32" s="924"/>
      <c r="L32" s="924"/>
      <c r="M32" s="925"/>
    </row>
    <row r="33" spans="1:27" ht="12.75" customHeight="1">
      <c r="A33" s="958"/>
      <c r="B33" s="929" t="s">
        <v>870</v>
      </c>
      <c r="C33" s="930"/>
      <c r="D33" s="931"/>
      <c r="E33" s="25">
        <v>460</v>
      </c>
      <c r="F33" s="25"/>
      <c r="G33" s="923" t="s">
        <v>865</v>
      </c>
      <c r="H33" s="924"/>
      <c r="I33" s="924"/>
      <c r="J33" s="924"/>
      <c r="K33" s="924"/>
      <c r="L33" s="924"/>
      <c r="M33" s="925"/>
    </row>
    <row r="34" spans="1:27" ht="12.75" customHeight="1">
      <c r="A34" s="958"/>
      <c r="B34" s="929" t="s">
        <v>871</v>
      </c>
      <c r="C34" s="930"/>
      <c r="D34" s="931"/>
      <c r="E34" s="25">
        <v>480</v>
      </c>
      <c r="F34" s="25"/>
      <c r="G34" s="923" t="s">
        <v>866</v>
      </c>
      <c r="H34" s="924"/>
      <c r="I34" s="924"/>
      <c r="J34" s="924"/>
      <c r="K34" s="924"/>
      <c r="L34" s="924"/>
      <c r="M34" s="925"/>
    </row>
    <row r="35" spans="1:27" ht="12.75" customHeight="1">
      <c r="A35" s="958"/>
      <c r="B35" s="938" t="s">
        <v>872</v>
      </c>
      <c r="C35" s="939"/>
      <c r="D35" s="940"/>
      <c r="E35" s="25">
        <v>320</v>
      </c>
      <c r="F35" s="25"/>
      <c r="G35" s="989" t="s">
        <v>867</v>
      </c>
      <c r="H35" s="990"/>
      <c r="I35" s="990"/>
      <c r="J35" s="990"/>
      <c r="K35" s="990"/>
      <c r="L35" s="990"/>
      <c r="M35" s="991"/>
    </row>
    <row r="36" spans="1:27" ht="12.75" customHeight="1">
      <c r="A36" s="959"/>
      <c r="B36" s="941" t="s">
        <v>10</v>
      </c>
      <c r="C36" s="942"/>
      <c r="D36" s="947"/>
      <c r="E36" s="29">
        <f>SUM(E31:E35)</f>
        <v>2470</v>
      </c>
      <c r="F36" s="29">
        <f>SUM(F31:F35)</f>
        <v>0</v>
      </c>
      <c r="G36" s="926"/>
      <c r="H36" s="927"/>
      <c r="I36" s="927"/>
      <c r="J36" s="927"/>
      <c r="K36" s="927"/>
      <c r="L36" s="927"/>
      <c r="M36" s="928"/>
    </row>
    <row r="37" spans="1:27" ht="12.75" customHeight="1">
      <c r="A37" s="958" t="s">
        <v>1600</v>
      </c>
      <c r="B37" s="929" t="s">
        <v>878</v>
      </c>
      <c r="C37" s="930"/>
      <c r="D37" s="931"/>
      <c r="E37" s="25">
        <v>330</v>
      </c>
      <c r="F37" s="25"/>
      <c r="G37" s="932" t="s">
        <v>873</v>
      </c>
      <c r="H37" s="933"/>
      <c r="I37" s="933"/>
      <c r="J37" s="933"/>
      <c r="K37" s="933"/>
      <c r="L37" s="933"/>
      <c r="M37" s="934"/>
    </row>
    <row r="38" spans="1:27" ht="12.75" customHeight="1">
      <c r="A38" s="958"/>
      <c r="B38" s="929" t="s">
        <v>879</v>
      </c>
      <c r="C38" s="930"/>
      <c r="D38" s="931"/>
      <c r="E38" s="25">
        <v>380</v>
      </c>
      <c r="F38" s="25"/>
      <c r="G38" s="932" t="s">
        <v>874</v>
      </c>
      <c r="H38" s="933"/>
      <c r="I38" s="933"/>
      <c r="J38" s="933"/>
      <c r="K38" s="933"/>
      <c r="L38" s="933"/>
      <c r="M38" s="934"/>
    </row>
    <row r="39" spans="1:27" ht="12.75" customHeight="1">
      <c r="A39" s="958"/>
      <c r="B39" s="929" t="s">
        <v>880</v>
      </c>
      <c r="C39" s="930"/>
      <c r="D39" s="931"/>
      <c r="E39" s="25">
        <v>330</v>
      </c>
      <c r="F39" s="25"/>
      <c r="G39" s="932" t="s">
        <v>875</v>
      </c>
      <c r="H39" s="933"/>
      <c r="I39" s="933"/>
      <c r="J39" s="933"/>
      <c r="K39" s="933"/>
      <c r="L39" s="933"/>
      <c r="M39" s="934"/>
    </row>
    <row r="40" spans="1:27" ht="12.75" customHeight="1">
      <c r="A40" s="958"/>
      <c r="B40" s="929" t="s">
        <v>881</v>
      </c>
      <c r="C40" s="930"/>
      <c r="D40" s="931"/>
      <c r="E40" s="25">
        <v>140</v>
      </c>
      <c r="F40" s="25"/>
      <c r="G40" s="932" t="s">
        <v>876</v>
      </c>
      <c r="H40" s="933"/>
      <c r="I40" s="933"/>
      <c r="J40" s="933"/>
      <c r="K40" s="933"/>
      <c r="L40" s="933"/>
      <c r="M40" s="934"/>
    </row>
    <row r="41" spans="1:27" ht="12.75" customHeight="1">
      <c r="A41" s="958"/>
      <c r="B41" s="929" t="s">
        <v>882</v>
      </c>
      <c r="C41" s="930"/>
      <c r="D41" s="931"/>
      <c r="E41" s="25">
        <v>630</v>
      </c>
      <c r="F41" s="25"/>
      <c r="G41" s="932" t="s">
        <v>877</v>
      </c>
      <c r="H41" s="933"/>
      <c r="I41" s="933"/>
      <c r="J41" s="933"/>
      <c r="K41" s="933"/>
      <c r="L41" s="933"/>
      <c r="M41" s="934"/>
    </row>
    <row r="42" spans="1:27" ht="12.75" customHeight="1">
      <c r="A42" s="959"/>
      <c r="B42" s="941" t="s">
        <v>10</v>
      </c>
      <c r="C42" s="942"/>
      <c r="D42" s="943"/>
      <c r="E42" s="29">
        <f>SUM(E37:E41)</f>
        <v>1810</v>
      </c>
      <c r="F42" s="29">
        <f>SUM(F37:F41)</f>
        <v>0</v>
      </c>
      <c r="G42" s="926"/>
      <c r="H42" s="927"/>
      <c r="I42" s="927"/>
      <c r="J42" s="927"/>
      <c r="K42" s="927"/>
      <c r="L42" s="927"/>
      <c r="M42" s="928"/>
    </row>
    <row r="43" spans="1:27" ht="12.75" customHeight="1">
      <c r="B43" s="20"/>
      <c r="C43" s="20"/>
      <c r="D43" s="20"/>
      <c r="E43" s="17"/>
    </row>
    <row r="44" spans="1:27" ht="12.75" customHeight="1">
      <c r="B44" s="20"/>
      <c r="C44" s="20"/>
      <c r="D44" s="20"/>
      <c r="E44" s="17"/>
    </row>
    <row r="45" spans="1:27" ht="12.75" customHeight="1">
      <c r="B45" s="20"/>
      <c r="C45" s="20"/>
      <c r="D45" s="20"/>
      <c r="E45" s="17"/>
    </row>
    <row r="46" spans="1:27" ht="12.75" customHeight="1">
      <c r="B46" s="20"/>
      <c r="C46" s="20"/>
      <c r="D46" s="20"/>
      <c r="E46" s="17"/>
    </row>
    <row r="47" spans="1:27" ht="12.75" customHeight="1">
      <c r="B47" s="20"/>
      <c r="C47" s="20"/>
      <c r="D47" s="20"/>
      <c r="E47" s="17"/>
    </row>
    <row r="48" spans="1:27" s="9" customFormat="1" ht="12.75" customHeight="1">
      <c r="A48" s="7"/>
      <c r="B48" s="20"/>
      <c r="C48" s="20"/>
      <c r="D48" s="20"/>
      <c r="E48" s="17"/>
      <c r="F48" s="7"/>
      <c r="G48" s="7"/>
      <c r="H48" s="7"/>
      <c r="I48" s="7"/>
      <c r="J48" s="7"/>
      <c r="K48" s="7"/>
      <c r="L48" s="7"/>
      <c r="M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</row>
    <row r="49" spans="1:14" ht="12.75" customHeight="1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0"/>
    </row>
    <row r="50" spans="1:14" ht="12.75" customHeight="1"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</row>
    <row r="51" spans="1:14" ht="12.75" customHeight="1"/>
    <row r="52" spans="1:14" ht="12.75" customHeight="1"/>
    <row r="53" spans="1:14" ht="12.75" customHeight="1">
      <c r="N53" s="11"/>
    </row>
    <row r="54" spans="1:14" ht="12.75" customHeight="1">
      <c r="N54" s="11"/>
    </row>
    <row r="55" spans="1:14" ht="12.75" customHeight="1">
      <c r="N55" s="11"/>
    </row>
    <row r="56" spans="1:14" ht="12.75" customHeight="1"/>
    <row r="57" spans="1:14" ht="12.75" customHeight="1">
      <c r="N57" s="11"/>
    </row>
    <row r="58" spans="1:14" ht="12.75" customHeight="1"/>
    <row r="59" spans="1:14" ht="12.75" customHeight="1"/>
    <row r="60" spans="1:14" ht="12.75" customHeight="1"/>
    <row r="61" spans="1:14" ht="12.75" customHeight="1"/>
    <row r="62" spans="1:14" ht="12.75" customHeight="1"/>
    <row r="63" spans="1:14" ht="12.75" customHeight="1"/>
    <row r="64" spans="1:14" ht="12.75" customHeight="1"/>
    <row r="65" spans="1:27" ht="12.75" customHeight="1">
      <c r="A65" s="988" t="s">
        <v>28</v>
      </c>
      <c r="B65" s="988"/>
      <c r="C65" s="988"/>
      <c r="D65" s="988"/>
      <c r="E65" s="988"/>
      <c r="F65" s="988"/>
      <c r="G65" s="988"/>
      <c r="H65" s="988"/>
      <c r="I65" s="988"/>
      <c r="J65" s="988"/>
      <c r="K65" s="988"/>
      <c r="L65" s="988"/>
      <c r="M65" s="988"/>
      <c r="N65" s="988"/>
      <c r="O65" s="988"/>
      <c r="P65" s="988"/>
      <c r="Q65" s="988"/>
      <c r="R65" s="988"/>
      <c r="S65" s="988"/>
      <c r="T65" s="988"/>
      <c r="U65" s="988"/>
      <c r="V65" s="988"/>
      <c r="W65" s="988"/>
      <c r="X65" s="988"/>
      <c r="Y65" s="988"/>
      <c r="Z65" s="988"/>
      <c r="AA65" s="988"/>
    </row>
    <row r="66" spans="1:27" ht="12.75" customHeight="1"/>
    <row r="67" spans="1:27" ht="12.75" customHeight="1"/>
    <row r="68" spans="1:27" ht="12.75" customHeight="1"/>
    <row r="69" spans="1:27" ht="12.75" customHeight="1"/>
    <row r="70" spans="1:27" ht="12.75" customHeight="1"/>
    <row r="71" spans="1:27" ht="12.75" customHeight="1"/>
    <row r="72" spans="1:27" ht="12.75" customHeight="1"/>
    <row r="73" spans="1:27" ht="12.75" customHeight="1"/>
    <row r="74" spans="1:27" ht="12.75" customHeight="1"/>
    <row r="75" spans="1:27" ht="12.75" customHeight="1"/>
    <row r="76" spans="1:27" ht="12.75" customHeight="1"/>
    <row r="77" spans="1:27" ht="12.75" customHeight="1"/>
    <row r="78" spans="1:27" ht="12.75" customHeight="1"/>
    <row r="79" spans="1:27" ht="12.75" customHeight="1"/>
    <row r="80" spans="1:27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</sheetData>
  <mergeCells count="116">
    <mergeCell ref="U12:AA12"/>
    <mergeCell ref="U6:AA6"/>
    <mergeCell ref="G33:M33"/>
    <mergeCell ref="U10:AA10"/>
    <mergeCell ref="G25:M25"/>
    <mergeCell ref="G8:M8"/>
    <mergeCell ref="G9:M9"/>
    <mergeCell ref="G10:M10"/>
    <mergeCell ref="G11:M11"/>
    <mergeCell ref="G12:M12"/>
    <mergeCell ref="G13:M13"/>
    <mergeCell ref="P9:R9"/>
    <mergeCell ref="P6:R6"/>
    <mergeCell ref="P7:R7"/>
    <mergeCell ref="U9:AA9"/>
    <mergeCell ref="U7:AA7"/>
    <mergeCell ref="U13:AA13"/>
    <mergeCell ref="U8:AA8"/>
    <mergeCell ref="U11:AA11"/>
    <mergeCell ref="B26:D26"/>
    <mergeCell ref="B27:D27"/>
    <mergeCell ref="B28:D28"/>
    <mergeCell ref="B30:D30"/>
    <mergeCell ref="G41:M41"/>
    <mergeCell ref="G31:M31"/>
    <mergeCell ref="A65:AA65"/>
    <mergeCell ref="A15:A30"/>
    <mergeCell ref="A31:A36"/>
    <mergeCell ref="A37:A42"/>
    <mergeCell ref="B33:D33"/>
    <mergeCell ref="B34:D34"/>
    <mergeCell ref="G30:M30"/>
    <mergeCell ref="B42:D42"/>
    <mergeCell ref="G42:M42"/>
    <mergeCell ref="B37:D37"/>
    <mergeCell ref="G37:M37"/>
    <mergeCell ref="B38:D38"/>
    <mergeCell ref="G38:M38"/>
    <mergeCell ref="B39:D39"/>
    <mergeCell ref="B40:D40"/>
    <mergeCell ref="B41:D41"/>
    <mergeCell ref="G39:M39"/>
    <mergeCell ref="G40:M40"/>
    <mergeCell ref="G34:M34"/>
    <mergeCell ref="G35:M35"/>
    <mergeCell ref="G32:M32"/>
    <mergeCell ref="G14:M14"/>
    <mergeCell ref="O6:O10"/>
    <mergeCell ref="O11:O13"/>
    <mergeCell ref="P8:R8"/>
    <mergeCell ref="G6:M6"/>
    <mergeCell ref="O15:R15"/>
    <mergeCell ref="G15:M15"/>
    <mergeCell ref="G16:M16"/>
    <mergeCell ref="G17:M17"/>
    <mergeCell ref="G18:M18"/>
    <mergeCell ref="G21:M21"/>
    <mergeCell ref="G22:M22"/>
    <mergeCell ref="G26:M26"/>
    <mergeCell ref="G27:M27"/>
    <mergeCell ref="P12:R12"/>
    <mergeCell ref="P10:R10"/>
    <mergeCell ref="G36:M36"/>
    <mergeCell ref="B23:D23"/>
    <mergeCell ref="B24:D24"/>
    <mergeCell ref="B25:D25"/>
    <mergeCell ref="B22:D22"/>
    <mergeCell ref="B14:D14"/>
    <mergeCell ref="B15:D15"/>
    <mergeCell ref="B16:D16"/>
    <mergeCell ref="B17:D17"/>
    <mergeCell ref="B18:D18"/>
    <mergeCell ref="B19:D19"/>
    <mergeCell ref="B20:D20"/>
    <mergeCell ref="B21:D21"/>
    <mergeCell ref="B35:D35"/>
    <mergeCell ref="B31:D31"/>
    <mergeCell ref="B32:D32"/>
    <mergeCell ref="G29:M29"/>
    <mergeCell ref="G28:M28"/>
    <mergeCell ref="G19:M19"/>
    <mergeCell ref="G20:M20"/>
    <mergeCell ref="G23:M23"/>
    <mergeCell ref="G24:M24"/>
    <mergeCell ref="B29:D29"/>
    <mergeCell ref="B36:D36"/>
    <mergeCell ref="A1:C1"/>
    <mergeCell ref="D1:X1"/>
    <mergeCell ref="Y1:AA1"/>
    <mergeCell ref="A2:C2"/>
    <mergeCell ref="D2:E2"/>
    <mergeCell ref="F2:G2"/>
    <mergeCell ref="J2:M2"/>
    <mergeCell ref="P2:Q2"/>
    <mergeCell ref="U2:AA2"/>
    <mergeCell ref="U5:AA5"/>
    <mergeCell ref="B5:D5"/>
    <mergeCell ref="G5:M5"/>
    <mergeCell ref="P5:R5"/>
    <mergeCell ref="A3:C3"/>
    <mergeCell ref="D3:S3"/>
    <mergeCell ref="U3:Z3"/>
    <mergeCell ref="U4:V4"/>
    <mergeCell ref="X4:Z4"/>
    <mergeCell ref="B6:D6"/>
    <mergeCell ref="B7:D7"/>
    <mergeCell ref="B8:D8"/>
    <mergeCell ref="B9:D9"/>
    <mergeCell ref="B10:D10"/>
    <mergeCell ref="B11:D11"/>
    <mergeCell ref="G7:M7"/>
    <mergeCell ref="A6:A14"/>
    <mergeCell ref="P13:R13"/>
    <mergeCell ref="P11:R11"/>
    <mergeCell ref="B12:D12"/>
    <mergeCell ref="B13:D13"/>
  </mergeCells>
  <phoneticPr fontId="23"/>
  <pageMargins left="0.43307086614173229" right="0.15748031496062992" top="0.39370078740157483" bottom="0.17" header="0.19685039370078741" footer="0.17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>
    <tabColor indexed="47"/>
    <pageSetUpPr fitToPage="1"/>
  </sheetPr>
  <dimension ref="A1:AA82"/>
  <sheetViews>
    <sheetView showZeros="0" topLeftCell="A10" zoomScaleNormal="100" zoomScaleSheetLayoutView="100" workbookViewId="0">
      <selection activeCell="AG38" sqref="AG38"/>
    </sheetView>
  </sheetViews>
  <sheetFormatPr defaultRowHeight="11.25"/>
  <cols>
    <col min="1" max="4" width="3.125" style="7" customWidth="1"/>
    <col min="5" max="6" width="5.625" style="7" customWidth="1"/>
    <col min="7" max="18" width="3.125" style="7" customWidth="1"/>
    <col min="19" max="20" width="5.625" style="7" customWidth="1"/>
    <col min="21" max="62" width="3.125" style="7" customWidth="1"/>
    <col min="63" max="16384" width="9" style="7"/>
  </cols>
  <sheetData>
    <row r="1" spans="1:27" s="1" customFormat="1" ht="18.75" customHeight="1">
      <c r="A1" s="976" t="s">
        <v>1073</v>
      </c>
      <c r="B1" s="977"/>
      <c r="C1" s="977"/>
      <c r="D1" s="966" t="s">
        <v>45</v>
      </c>
      <c r="E1" s="967"/>
      <c r="F1" s="967"/>
      <c r="G1" s="967"/>
      <c r="H1" s="967"/>
      <c r="I1" s="967"/>
      <c r="J1" s="967"/>
      <c r="K1" s="967"/>
      <c r="L1" s="967"/>
      <c r="M1" s="967"/>
      <c r="N1" s="967"/>
      <c r="O1" s="967"/>
      <c r="P1" s="967"/>
      <c r="Q1" s="967"/>
      <c r="R1" s="967"/>
      <c r="S1" s="967"/>
      <c r="T1" s="967"/>
      <c r="U1" s="967"/>
      <c r="V1" s="967"/>
      <c r="W1" s="967"/>
      <c r="X1" s="967"/>
      <c r="Y1" s="960" t="str">
        <f>集計表!AB1</f>
        <v>2025/8</v>
      </c>
      <c r="Z1" s="961"/>
      <c r="AA1" s="962"/>
    </row>
    <row r="2" spans="1:27" ht="18.75" customHeight="1">
      <c r="A2" s="978" t="s">
        <v>56</v>
      </c>
      <c r="B2" s="979"/>
      <c r="C2" s="980"/>
      <c r="D2" s="984">
        <v>2020</v>
      </c>
      <c r="E2" s="984"/>
      <c r="F2" s="974">
        <f>集計表!F2</f>
        <v>45868</v>
      </c>
      <c r="G2" s="974"/>
      <c r="H2" s="2" t="s">
        <v>1402</v>
      </c>
      <c r="I2" s="2" t="s">
        <v>13</v>
      </c>
      <c r="J2" s="968">
        <f>集計表!L2</f>
        <v>45870</v>
      </c>
      <c r="K2" s="969"/>
      <c r="L2" s="969"/>
      <c r="M2" s="969"/>
      <c r="N2" s="3" t="s">
        <v>57</v>
      </c>
      <c r="O2" s="4" t="s">
        <v>14</v>
      </c>
      <c r="P2" s="970">
        <f>集計表!R2</f>
        <v>45871</v>
      </c>
      <c r="Q2" s="970"/>
      <c r="R2" s="5" t="s">
        <v>18</v>
      </c>
      <c r="S2" s="6" t="s">
        <v>19</v>
      </c>
      <c r="T2" s="34" t="s">
        <v>20</v>
      </c>
      <c r="U2" s="963">
        <f>申込書!C9</f>
        <v>0</v>
      </c>
      <c r="V2" s="963"/>
      <c r="W2" s="963"/>
      <c r="X2" s="963"/>
      <c r="Y2" s="963"/>
      <c r="Z2" s="963"/>
      <c r="AA2" s="964"/>
    </row>
    <row r="3" spans="1:27" ht="18.75" customHeight="1">
      <c r="A3" s="981" t="s">
        <v>54</v>
      </c>
      <c r="B3" s="982"/>
      <c r="C3" s="983"/>
      <c r="D3" s="971">
        <f>集計表!D3</f>
        <v>0</v>
      </c>
      <c r="E3" s="972"/>
      <c r="F3" s="972"/>
      <c r="G3" s="972"/>
      <c r="H3" s="972"/>
      <c r="I3" s="972"/>
      <c r="J3" s="972"/>
      <c r="K3" s="972"/>
      <c r="L3" s="972"/>
      <c r="M3" s="972"/>
      <c r="N3" s="972"/>
      <c r="O3" s="972"/>
      <c r="P3" s="972"/>
      <c r="Q3" s="972"/>
      <c r="R3" s="972"/>
      <c r="S3" s="973"/>
      <c r="T3" s="34" t="s">
        <v>59</v>
      </c>
      <c r="U3" s="975">
        <f>集計表!N97</f>
        <v>0</v>
      </c>
      <c r="V3" s="975"/>
      <c r="W3" s="975"/>
      <c r="X3" s="975"/>
      <c r="Y3" s="975"/>
      <c r="Z3" s="975"/>
      <c r="AA3" s="8" t="s">
        <v>60</v>
      </c>
    </row>
    <row r="4" spans="1:27" ht="18.75" customHeight="1">
      <c r="A4" s="7" t="s">
        <v>1636</v>
      </c>
      <c r="U4" s="927" t="s">
        <v>6</v>
      </c>
      <c r="V4" s="927"/>
      <c r="W4" s="12" t="s">
        <v>21</v>
      </c>
      <c r="X4" s="965">
        <f>F60</f>
        <v>0</v>
      </c>
      <c r="Y4" s="927"/>
      <c r="Z4" s="927"/>
      <c r="AA4" s="7" t="s">
        <v>22</v>
      </c>
    </row>
    <row r="5" spans="1:27" ht="12.75" customHeight="1">
      <c r="A5" s="13"/>
      <c r="B5" s="948" t="s">
        <v>23</v>
      </c>
      <c r="C5" s="949"/>
      <c r="D5" s="949"/>
      <c r="E5" s="30" t="s">
        <v>7</v>
      </c>
      <c r="F5" s="31" t="s">
        <v>8</v>
      </c>
      <c r="G5" s="949" t="s">
        <v>24</v>
      </c>
      <c r="H5" s="949"/>
      <c r="I5" s="949"/>
      <c r="J5" s="949"/>
      <c r="K5" s="949"/>
      <c r="L5" s="949"/>
      <c r="M5" s="950"/>
      <c r="O5" s="13"/>
      <c r="P5" s="948" t="s">
        <v>23</v>
      </c>
      <c r="Q5" s="949"/>
      <c r="R5" s="949"/>
      <c r="S5" s="30" t="s">
        <v>7</v>
      </c>
      <c r="T5" s="31" t="s">
        <v>8</v>
      </c>
      <c r="U5" s="949" t="s">
        <v>24</v>
      </c>
      <c r="V5" s="949"/>
      <c r="W5" s="949"/>
      <c r="X5" s="949"/>
      <c r="Y5" s="949"/>
      <c r="Z5" s="949"/>
      <c r="AA5" s="950"/>
    </row>
    <row r="6" spans="1:27" ht="12.75" customHeight="1">
      <c r="A6" s="957" t="s">
        <v>1096</v>
      </c>
      <c r="B6" s="954" t="s">
        <v>908</v>
      </c>
      <c r="C6" s="955"/>
      <c r="D6" s="956"/>
      <c r="E6" s="26">
        <v>400</v>
      </c>
      <c r="F6" s="25"/>
      <c r="G6" s="1011" t="s">
        <v>898</v>
      </c>
      <c r="H6" s="1012"/>
      <c r="I6" s="1012"/>
      <c r="J6" s="1012"/>
      <c r="K6" s="1012"/>
      <c r="L6" s="1012"/>
      <c r="M6" s="1013"/>
      <c r="O6" s="957" t="s">
        <v>1101</v>
      </c>
      <c r="P6" s="954" t="s">
        <v>999</v>
      </c>
      <c r="Q6" s="955"/>
      <c r="R6" s="956"/>
      <c r="S6" s="26">
        <v>480</v>
      </c>
      <c r="T6" s="25"/>
      <c r="U6" s="951" t="s">
        <v>991</v>
      </c>
      <c r="V6" s="952"/>
      <c r="W6" s="952"/>
      <c r="X6" s="952"/>
      <c r="Y6" s="952"/>
      <c r="Z6" s="952"/>
      <c r="AA6" s="953"/>
    </row>
    <row r="7" spans="1:27" ht="12.75" customHeight="1">
      <c r="A7" s="958"/>
      <c r="B7" s="929" t="s">
        <v>909</v>
      </c>
      <c r="C7" s="930"/>
      <c r="D7" s="931"/>
      <c r="E7" s="35">
        <v>500</v>
      </c>
      <c r="F7" s="25"/>
      <c r="G7" s="1003" t="s">
        <v>899</v>
      </c>
      <c r="H7" s="1004"/>
      <c r="I7" s="1004"/>
      <c r="J7" s="1004"/>
      <c r="K7" s="1004"/>
      <c r="L7" s="1004"/>
      <c r="M7" s="1005"/>
      <c r="O7" s="958"/>
      <c r="P7" s="929" t="s">
        <v>1000</v>
      </c>
      <c r="Q7" s="930"/>
      <c r="R7" s="931"/>
      <c r="S7" s="25">
        <v>420</v>
      </c>
      <c r="T7" s="25"/>
      <c r="U7" s="932" t="s">
        <v>992</v>
      </c>
      <c r="V7" s="933"/>
      <c r="W7" s="933"/>
      <c r="X7" s="933"/>
      <c r="Y7" s="933"/>
      <c r="Z7" s="933"/>
      <c r="AA7" s="934"/>
    </row>
    <row r="8" spans="1:27" ht="12.75" customHeight="1">
      <c r="A8" s="958"/>
      <c r="B8" s="929" t="s">
        <v>910</v>
      </c>
      <c r="C8" s="930"/>
      <c r="D8" s="931"/>
      <c r="E8" s="35">
        <v>640</v>
      </c>
      <c r="F8" s="25"/>
      <c r="G8" s="1003" t="s">
        <v>900</v>
      </c>
      <c r="H8" s="1004"/>
      <c r="I8" s="1004"/>
      <c r="J8" s="1004"/>
      <c r="K8" s="1004"/>
      <c r="L8" s="1004"/>
      <c r="M8" s="1005"/>
      <c r="O8" s="958"/>
      <c r="P8" s="929" t="s">
        <v>1001</v>
      </c>
      <c r="Q8" s="930"/>
      <c r="R8" s="931"/>
      <c r="S8" s="25">
        <v>340</v>
      </c>
      <c r="T8" s="25"/>
      <c r="U8" s="932" t="s">
        <v>993</v>
      </c>
      <c r="V8" s="933"/>
      <c r="W8" s="933"/>
      <c r="X8" s="933"/>
      <c r="Y8" s="933"/>
      <c r="Z8" s="933"/>
      <c r="AA8" s="934"/>
    </row>
    <row r="9" spans="1:27" ht="12.75" customHeight="1">
      <c r="A9" s="958"/>
      <c r="B9" s="929" t="s">
        <v>911</v>
      </c>
      <c r="C9" s="930"/>
      <c r="D9" s="931"/>
      <c r="E9" s="35">
        <v>430</v>
      </c>
      <c r="F9" s="25"/>
      <c r="G9" s="1003" t="s">
        <v>901</v>
      </c>
      <c r="H9" s="1004"/>
      <c r="I9" s="1004"/>
      <c r="J9" s="1004"/>
      <c r="K9" s="1004"/>
      <c r="L9" s="1004"/>
      <c r="M9" s="1005"/>
      <c r="O9" s="958"/>
      <c r="P9" s="929" t="s">
        <v>1002</v>
      </c>
      <c r="Q9" s="930"/>
      <c r="R9" s="931"/>
      <c r="S9" s="25">
        <v>530</v>
      </c>
      <c r="T9" s="25"/>
      <c r="U9" s="932" t="s">
        <v>994</v>
      </c>
      <c r="V9" s="933"/>
      <c r="W9" s="933"/>
      <c r="X9" s="933"/>
      <c r="Y9" s="933"/>
      <c r="Z9" s="933"/>
      <c r="AA9" s="934"/>
    </row>
    <row r="10" spans="1:27" ht="12.75" customHeight="1">
      <c r="A10" s="958"/>
      <c r="B10" s="929" t="s">
        <v>912</v>
      </c>
      <c r="C10" s="930"/>
      <c r="D10" s="931"/>
      <c r="E10" s="35">
        <v>340</v>
      </c>
      <c r="F10" s="25"/>
      <c r="G10" s="1003" t="s">
        <v>902</v>
      </c>
      <c r="H10" s="1004"/>
      <c r="I10" s="1004"/>
      <c r="J10" s="1004"/>
      <c r="K10" s="1004"/>
      <c r="L10" s="1004"/>
      <c r="M10" s="1005"/>
      <c r="O10" s="958"/>
      <c r="P10" s="929" t="s">
        <v>1003</v>
      </c>
      <c r="Q10" s="930"/>
      <c r="R10" s="931"/>
      <c r="S10" s="25">
        <v>600</v>
      </c>
      <c r="T10" s="25"/>
      <c r="U10" s="932" t="s">
        <v>995</v>
      </c>
      <c r="V10" s="933"/>
      <c r="W10" s="933"/>
      <c r="X10" s="933"/>
      <c r="Y10" s="933"/>
      <c r="Z10" s="933"/>
      <c r="AA10" s="934"/>
    </row>
    <row r="11" spans="1:27" ht="12.75" customHeight="1">
      <c r="A11" s="958"/>
      <c r="B11" s="929" t="s">
        <v>913</v>
      </c>
      <c r="C11" s="930"/>
      <c r="D11" s="931"/>
      <c r="E11" s="35">
        <v>810</v>
      </c>
      <c r="F11" s="25"/>
      <c r="G11" s="1003" t="s">
        <v>903</v>
      </c>
      <c r="H11" s="1004"/>
      <c r="I11" s="1004"/>
      <c r="J11" s="1004"/>
      <c r="K11" s="1004"/>
      <c r="L11" s="1004"/>
      <c r="M11" s="1005"/>
      <c r="O11" s="958"/>
      <c r="P11" s="929" t="s">
        <v>1004</v>
      </c>
      <c r="Q11" s="930"/>
      <c r="R11" s="931"/>
      <c r="S11" s="25">
        <v>600</v>
      </c>
      <c r="T11" s="25"/>
      <c r="U11" s="932" t="s">
        <v>996</v>
      </c>
      <c r="V11" s="933"/>
      <c r="W11" s="933"/>
      <c r="X11" s="933"/>
      <c r="Y11" s="933"/>
      <c r="Z11" s="933"/>
      <c r="AA11" s="934"/>
    </row>
    <row r="12" spans="1:27" ht="12.75" customHeight="1">
      <c r="A12" s="958"/>
      <c r="B12" s="929" t="s">
        <v>914</v>
      </c>
      <c r="C12" s="930"/>
      <c r="D12" s="931"/>
      <c r="E12" s="35">
        <v>180</v>
      </c>
      <c r="F12" s="25"/>
      <c r="G12" s="1003" t="s">
        <v>904</v>
      </c>
      <c r="H12" s="1004"/>
      <c r="I12" s="1004"/>
      <c r="J12" s="1004"/>
      <c r="K12" s="1004"/>
      <c r="L12" s="1004"/>
      <c r="M12" s="1005"/>
      <c r="O12" s="958"/>
      <c r="P12" s="929" t="s">
        <v>1005</v>
      </c>
      <c r="Q12" s="930"/>
      <c r="R12" s="931"/>
      <c r="S12" s="25">
        <v>450</v>
      </c>
      <c r="T12" s="25"/>
      <c r="U12" s="932" t="s">
        <v>997</v>
      </c>
      <c r="V12" s="933"/>
      <c r="W12" s="933"/>
      <c r="X12" s="933"/>
      <c r="Y12" s="933"/>
      <c r="Z12" s="933"/>
      <c r="AA12" s="934"/>
    </row>
    <row r="13" spans="1:27" ht="12.75" customHeight="1">
      <c r="A13" s="958"/>
      <c r="B13" s="929" t="s">
        <v>915</v>
      </c>
      <c r="C13" s="930"/>
      <c r="D13" s="931"/>
      <c r="E13" s="35">
        <v>260</v>
      </c>
      <c r="F13" s="25"/>
      <c r="G13" s="1003" t="s">
        <v>905</v>
      </c>
      <c r="H13" s="1004"/>
      <c r="I13" s="1004"/>
      <c r="J13" s="1004"/>
      <c r="K13" s="1004"/>
      <c r="L13" s="1004"/>
      <c r="M13" s="1005"/>
      <c r="O13" s="958"/>
      <c r="P13" s="938" t="s">
        <v>1006</v>
      </c>
      <c r="Q13" s="939"/>
      <c r="R13" s="940"/>
      <c r="S13" s="25">
        <v>520</v>
      </c>
      <c r="T13" s="25"/>
      <c r="U13" s="944" t="s">
        <v>998</v>
      </c>
      <c r="V13" s="945"/>
      <c r="W13" s="945"/>
      <c r="X13" s="945"/>
      <c r="Y13" s="945"/>
      <c r="Z13" s="945"/>
      <c r="AA13" s="946"/>
    </row>
    <row r="14" spans="1:27" ht="12.75" customHeight="1">
      <c r="A14" s="958"/>
      <c r="B14" s="929" t="s">
        <v>916</v>
      </c>
      <c r="C14" s="930"/>
      <c r="D14" s="931"/>
      <c r="E14" s="35">
        <v>190</v>
      </c>
      <c r="F14" s="25"/>
      <c r="G14" s="1003" t="s">
        <v>906</v>
      </c>
      <c r="H14" s="1004"/>
      <c r="I14" s="1004"/>
      <c r="J14" s="1004"/>
      <c r="K14" s="1004"/>
      <c r="L14" s="1004"/>
      <c r="M14" s="1005"/>
      <c r="O14" s="959"/>
      <c r="P14" s="1006" t="s">
        <v>9</v>
      </c>
      <c r="Q14" s="1006"/>
      <c r="R14" s="1007"/>
      <c r="S14" s="29">
        <f>SUM(S4:S13)</f>
        <v>3940</v>
      </c>
      <c r="T14" s="29">
        <f>SUM(T4:T13)</f>
        <v>0</v>
      </c>
      <c r="U14" s="926"/>
      <c r="V14" s="927"/>
      <c r="W14" s="927"/>
      <c r="X14" s="927"/>
      <c r="Y14" s="927"/>
      <c r="Z14" s="927"/>
      <c r="AA14" s="928"/>
    </row>
    <row r="15" spans="1:27" ht="12.75" customHeight="1">
      <c r="A15" s="958"/>
      <c r="B15" s="938" t="s">
        <v>917</v>
      </c>
      <c r="C15" s="939"/>
      <c r="D15" s="940"/>
      <c r="E15" s="35">
        <v>480</v>
      </c>
      <c r="F15" s="25"/>
      <c r="G15" s="1014" t="s">
        <v>907</v>
      </c>
      <c r="H15" s="1015"/>
      <c r="I15" s="1015"/>
      <c r="J15" s="1015"/>
      <c r="K15" s="1015"/>
      <c r="L15" s="1015"/>
      <c r="M15" s="1016"/>
      <c r="O15" s="957" t="s">
        <v>1102</v>
      </c>
      <c r="P15" s="954" t="s">
        <v>1020</v>
      </c>
      <c r="Q15" s="955"/>
      <c r="R15" s="956"/>
      <c r="S15" s="26">
        <v>610</v>
      </c>
      <c r="T15" s="25"/>
      <c r="U15" s="951" t="s">
        <v>1007</v>
      </c>
      <c r="V15" s="952"/>
      <c r="W15" s="952"/>
      <c r="X15" s="952"/>
      <c r="Y15" s="952"/>
      <c r="Z15" s="952"/>
      <c r="AA15" s="953"/>
    </row>
    <row r="16" spans="1:27" ht="12.75" customHeight="1">
      <c r="A16" s="959"/>
      <c r="B16" s="1006" t="s">
        <v>9</v>
      </c>
      <c r="C16" s="1006"/>
      <c r="D16" s="1007"/>
      <c r="E16" s="36">
        <f>SUM(E6:E15)</f>
        <v>4230</v>
      </c>
      <c r="F16" s="29">
        <f>SUM(F6:F15)</f>
        <v>0</v>
      </c>
      <c r="G16" s="926"/>
      <c r="H16" s="927"/>
      <c r="I16" s="927"/>
      <c r="J16" s="927"/>
      <c r="K16" s="927"/>
      <c r="L16" s="927"/>
      <c r="M16" s="928"/>
      <c r="O16" s="958"/>
      <c r="P16" s="929" t="s">
        <v>1021</v>
      </c>
      <c r="Q16" s="930"/>
      <c r="R16" s="931"/>
      <c r="S16" s="25">
        <v>400</v>
      </c>
      <c r="T16" s="25"/>
      <c r="U16" s="932" t="s">
        <v>1008</v>
      </c>
      <c r="V16" s="933"/>
      <c r="W16" s="933"/>
      <c r="X16" s="933"/>
      <c r="Y16" s="933"/>
      <c r="Z16" s="933"/>
      <c r="AA16" s="934"/>
    </row>
    <row r="17" spans="1:27" ht="12.75" customHeight="1">
      <c r="A17" s="957" t="s">
        <v>1097</v>
      </c>
      <c r="B17" s="954" t="s">
        <v>926</v>
      </c>
      <c r="C17" s="955"/>
      <c r="D17" s="956"/>
      <c r="E17" s="39">
        <v>400</v>
      </c>
      <c r="F17" s="25"/>
      <c r="G17" s="951" t="s">
        <v>1399</v>
      </c>
      <c r="H17" s="952"/>
      <c r="I17" s="952"/>
      <c r="J17" s="952"/>
      <c r="K17" s="952"/>
      <c r="L17" s="952"/>
      <c r="M17" s="953"/>
      <c r="O17" s="958"/>
      <c r="P17" s="929" t="s">
        <v>1022</v>
      </c>
      <c r="Q17" s="930"/>
      <c r="R17" s="931"/>
      <c r="S17" s="25">
        <v>640</v>
      </c>
      <c r="T17" s="25"/>
      <c r="U17" s="932" t="s">
        <v>1009</v>
      </c>
      <c r="V17" s="933"/>
      <c r="W17" s="933"/>
      <c r="X17" s="933"/>
      <c r="Y17" s="933"/>
      <c r="Z17" s="933"/>
      <c r="AA17" s="934"/>
    </row>
    <row r="18" spans="1:27" ht="12.75" customHeight="1">
      <c r="A18" s="958"/>
      <c r="B18" s="929" t="s">
        <v>927</v>
      </c>
      <c r="C18" s="930"/>
      <c r="D18" s="931"/>
      <c r="E18" s="35">
        <v>600</v>
      </c>
      <c r="F18" s="25"/>
      <c r="G18" s="932" t="s">
        <v>1400</v>
      </c>
      <c r="H18" s="933"/>
      <c r="I18" s="933"/>
      <c r="J18" s="933"/>
      <c r="K18" s="933"/>
      <c r="L18" s="933"/>
      <c r="M18" s="934"/>
      <c r="O18" s="958"/>
      <c r="P18" s="929" t="s">
        <v>1023</v>
      </c>
      <c r="Q18" s="930"/>
      <c r="R18" s="931"/>
      <c r="S18" s="35">
        <v>640</v>
      </c>
      <c r="T18" s="25"/>
      <c r="U18" s="932" t="s">
        <v>1010</v>
      </c>
      <c r="V18" s="933"/>
      <c r="W18" s="933"/>
      <c r="X18" s="933"/>
      <c r="Y18" s="933"/>
      <c r="Z18" s="933"/>
      <c r="AA18" s="934"/>
    </row>
    <row r="19" spans="1:27" ht="12.75" customHeight="1">
      <c r="A19" s="958"/>
      <c r="B19" s="929" t="s">
        <v>928</v>
      </c>
      <c r="C19" s="930"/>
      <c r="D19" s="931"/>
      <c r="E19" s="35">
        <v>400</v>
      </c>
      <c r="F19" s="25"/>
      <c r="G19" s="932" t="s">
        <v>918</v>
      </c>
      <c r="H19" s="933"/>
      <c r="I19" s="933"/>
      <c r="J19" s="933"/>
      <c r="K19" s="933"/>
      <c r="L19" s="933"/>
      <c r="M19" s="934"/>
      <c r="O19" s="958"/>
      <c r="P19" s="929" t="s">
        <v>1024</v>
      </c>
      <c r="Q19" s="930"/>
      <c r="R19" s="931"/>
      <c r="S19" s="25">
        <v>700</v>
      </c>
      <c r="T19" s="25"/>
      <c r="U19" s="932" t="s">
        <v>1011</v>
      </c>
      <c r="V19" s="933"/>
      <c r="W19" s="933"/>
      <c r="X19" s="933"/>
      <c r="Y19" s="933"/>
      <c r="Z19" s="933"/>
      <c r="AA19" s="934"/>
    </row>
    <row r="20" spans="1:27" ht="12.75" customHeight="1">
      <c r="A20" s="958"/>
      <c r="B20" s="929" t="s">
        <v>929</v>
      </c>
      <c r="C20" s="930"/>
      <c r="D20" s="931"/>
      <c r="E20" s="35">
        <v>420</v>
      </c>
      <c r="F20" s="25"/>
      <c r="G20" s="932" t="s">
        <v>919</v>
      </c>
      <c r="H20" s="933"/>
      <c r="I20" s="933"/>
      <c r="J20" s="933"/>
      <c r="K20" s="933"/>
      <c r="L20" s="933"/>
      <c r="M20" s="934"/>
      <c r="O20" s="958"/>
      <c r="P20" s="929" t="s">
        <v>1025</v>
      </c>
      <c r="Q20" s="930"/>
      <c r="R20" s="931"/>
      <c r="S20" s="25">
        <v>400</v>
      </c>
      <c r="T20" s="25"/>
      <c r="U20" s="932" t="s">
        <v>1012</v>
      </c>
      <c r="V20" s="933"/>
      <c r="W20" s="933"/>
      <c r="X20" s="933"/>
      <c r="Y20" s="933"/>
      <c r="Z20" s="933"/>
      <c r="AA20" s="934"/>
    </row>
    <row r="21" spans="1:27" ht="12.75" customHeight="1">
      <c r="A21" s="958"/>
      <c r="B21" s="929" t="s">
        <v>930</v>
      </c>
      <c r="C21" s="930"/>
      <c r="D21" s="931"/>
      <c r="E21" s="25">
        <v>380</v>
      </c>
      <c r="F21" s="25"/>
      <c r="G21" s="932" t="s">
        <v>920</v>
      </c>
      <c r="H21" s="933"/>
      <c r="I21" s="933"/>
      <c r="J21" s="933"/>
      <c r="K21" s="933"/>
      <c r="L21" s="933"/>
      <c r="M21" s="934"/>
      <c r="O21" s="958"/>
      <c r="P21" s="929" t="s">
        <v>1026</v>
      </c>
      <c r="Q21" s="930"/>
      <c r="R21" s="931"/>
      <c r="S21" s="25">
        <v>610</v>
      </c>
      <c r="T21" s="25"/>
      <c r="U21" s="932" t="s">
        <v>1013</v>
      </c>
      <c r="V21" s="933"/>
      <c r="W21" s="933"/>
      <c r="X21" s="933"/>
      <c r="Y21" s="933"/>
      <c r="Z21" s="933"/>
      <c r="AA21" s="934"/>
    </row>
    <row r="22" spans="1:27" ht="12.75" customHeight="1">
      <c r="A22" s="958"/>
      <c r="B22" s="929" t="s">
        <v>931</v>
      </c>
      <c r="C22" s="930"/>
      <c r="D22" s="931"/>
      <c r="E22" s="25">
        <v>340</v>
      </c>
      <c r="F22" s="25"/>
      <c r="G22" s="932" t="s">
        <v>921</v>
      </c>
      <c r="H22" s="933"/>
      <c r="I22" s="933"/>
      <c r="J22" s="933"/>
      <c r="K22" s="933"/>
      <c r="L22" s="933"/>
      <c r="M22" s="934"/>
      <c r="O22" s="958"/>
      <c r="P22" s="929" t="s">
        <v>1027</v>
      </c>
      <c r="Q22" s="930"/>
      <c r="R22" s="931"/>
      <c r="S22" s="25">
        <v>270</v>
      </c>
      <c r="T22" s="25"/>
      <c r="U22" s="932" t="s">
        <v>1014</v>
      </c>
      <c r="V22" s="933"/>
      <c r="W22" s="933"/>
      <c r="X22" s="933"/>
      <c r="Y22" s="933"/>
      <c r="Z22" s="933"/>
      <c r="AA22" s="934"/>
    </row>
    <row r="23" spans="1:27" ht="12.75" customHeight="1">
      <c r="A23" s="958"/>
      <c r="B23" s="929" t="s">
        <v>932</v>
      </c>
      <c r="C23" s="930"/>
      <c r="D23" s="931"/>
      <c r="E23" s="25">
        <v>400</v>
      </c>
      <c r="F23" s="25"/>
      <c r="G23" s="932" t="s">
        <v>1401</v>
      </c>
      <c r="H23" s="933"/>
      <c r="I23" s="933"/>
      <c r="J23" s="933"/>
      <c r="K23" s="933"/>
      <c r="L23" s="933"/>
      <c r="M23" s="934"/>
      <c r="O23" s="958"/>
      <c r="P23" s="929" t="s">
        <v>1028</v>
      </c>
      <c r="Q23" s="930"/>
      <c r="R23" s="931"/>
      <c r="S23" s="25">
        <v>340</v>
      </c>
      <c r="T23" s="25"/>
      <c r="U23" s="932" t="s">
        <v>1015</v>
      </c>
      <c r="V23" s="933"/>
      <c r="W23" s="933"/>
      <c r="X23" s="933"/>
      <c r="Y23" s="933"/>
      <c r="Z23" s="933"/>
      <c r="AA23" s="934"/>
    </row>
    <row r="24" spans="1:27" ht="12.75" customHeight="1">
      <c r="A24" s="958"/>
      <c r="B24" s="929" t="s">
        <v>933</v>
      </c>
      <c r="C24" s="930"/>
      <c r="D24" s="931"/>
      <c r="E24" s="25">
        <v>980</v>
      </c>
      <c r="F24" s="25"/>
      <c r="G24" s="932" t="s">
        <v>922</v>
      </c>
      <c r="H24" s="933"/>
      <c r="I24" s="933"/>
      <c r="J24" s="933"/>
      <c r="K24" s="933"/>
      <c r="L24" s="933"/>
      <c r="M24" s="934"/>
      <c r="O24" s="958"/>
      <c r="P24" s="929" t="s">
        <v>1029</v>
      </c>
      <c r="Q24" s="930"/>
      <c r="R24" s="931"/>
      <c r="S24" s="25">
        <v>570</v>
      </c>
      <c r="T24" s="25"/>
      <c r="U24" s="932" t="s">
        <v>1016</v>
      </c>
      <c r="V24" s="933"/>
      <c r="W24" s="933"/>
      <c r="X24" s="933"/>
      <c r="Y24" s="933"/>
      <c r="Z24" s="933"/>
      <c r="AA24" s="934"/>
    </row>
    <row r="25" spans="1:27" ht="12.75" customHeight="1">
      <c r="A25" s="958"/>
      <c r="B25" s="929" t="s">
        <v>934</v>
      </c>
      <c r="C25" s="930"/>
      <c r="D25" s="931"/>
      <c r="E25" s="25">
        <v>530</v>
      </c>
      <c r="F25" s="25"/>
      <c r="G25" s="932" t="s">
        <v>923</v>
      </c>
      <c r="H25" s="933"/>
      <c r="I25" s="933"/>
      <c r="J25" s="933"/>
      <c r="K25" s="933"/>
      <c r="L25" s="933"/>
      <c r="M25" s="934"/>
      <c r="O25" s="958"/>
      <c r="P25" s="929" t="s">
        <v>1030</v>
      </c>
      <c r="Q25" s="930"/>
      <c r="R25" s="931"/>
      <c r="S25" s="25">
        <v>420</v>
      </c>
      <c r="T25" s="25"/>
      <c r="U25" s="932" t="s">
        <v>1017</v>
      </c>
      <c r="V25" s="933"/>
      <c r="W25" s="933"/>
      <c r="X25" s="933"/>
      <c r="Y25" s="933"/>
      <c r="Z25" s="933"/>
      <c r="AA25" s="934"/>
    </row>
    <row r="26" spans="1:27" ht="12.75" customHeight="1">
      <c r="A26" s="958"/>
      <c r="B26" s="929" t="s">
        <v>935</v>
      </c>
      <c r="C26" s="930"/>
      <c r="D26" s="931"/>
      <c r="E26" s="25">
        <v>560</v>
      </c>
      <c r="F26" s="25"/>
      <c r="G26" s="932" t="s">
        <v>924</v>
      </c>
      <c r="H26" s="933"/>
      <c r="I26" s="933"/>
      <c r="J26" s="933"/>
      <c r="K26" s="933"/>
      <c r="L26" s="933"/>
      <c r="M26" s="934"/>
      <c r="O26" s="958"/>
      <c r="P26" s="929" t="s">
        <v>1031</v>
      </c>
      <c r="Q26" s="930"/>
      <c r="R26" s="931"/>
      <c r="S26" s="25">
        <v>440</v>
      </c>
      <c r="T26" s="25"/>
      <c r="U26" s="932" t="s">
        <v>1018</v>
      </c>
      <c r="V26" s="933"/>
      <c r="W26" s="933"/>
      <c r="X26" s="933"/>
      <c r="Y26" s="933"/>
      <c r="Z26" s="933"/>
      <c r="AA26" s="934"/>
    </row>
    <row r="27" spans="1:27" ht="12.75" customHeight="1">
      <c r="A27" s="958"/>
      <c r="B27" s="938" t="s">
        <v>936</v>
      </c>
      <c r="C27" s="939"/>
      <c r="D27" s="940"/>
      <c r="E27" s="25">
        <v>340</v>
      </c>
      <c r="F27" s="25"/>
      <c r="G27" s="944" t="s">
        <v>925</v>
      </c>
      <c r="H27" s="945"/>
      <c r="I27" s="945"/>
      <c r="J27" s="945"/>
      <c r="K27" s="945"/>
      <c r="L27" s="945"/>
      <c r="M27" s="946"/>
      <c r="O27" s="958"/>
      <c r="P27" s="938" t="s">
        <v>1032</v>
      </c>
      <c r="Q27" s="939"/>
      <c r="R27" s="940"/>
      <c r="S27" s="25">
        <v>370</v>
      </c>
      <c r="T27" s="25"/>
      <c r="U27" s="944" t="s">
        <v>1019</v>
      </c>
      <c r="V27" s="945"/>
      <c r="W27" s="945"/>
      <c r="X27" s="945"/>
      <c r="Y27" s="945"/>
      <c r="Z27" s="945"/>
      <c r="AA27" s="946"/>
    </row>
    <row r="28" spans="1:27" ht="12.75" customHeight="1">
      <c r="A28" s="959"/>
      <c r="B28" s="941" t="s">
        <v>10</v>
      </c>
      <c r="C28" s="942"/>
      <c r="D28" s="943"/>
      <c r="E28" s="29">
        <f>SUM(E17:E27)</f>
        <v>5350</v>
      </c>
      <c r="F28" s="29">
        <f>SUM(F17:F27)</f>
        <v>0</v>
      </c>
      <c r="G28" s="926"/>
      <c r="H28" s="927"/>
      <c r="I28" s="927"/>
      <c r="J28" s="927"/>
      <c r="K28" s="927"/>
      <c r="L28" s="927"/>
      <c r="M28" s="928"/>
      <c r="O28" s="959"/>
      <c r="P28" s="941" t="s">
        <v>10</v>
      </c>
      <c r="Q28" s="942"/>
      <c r="R28" s="947"/>
      <c r="S28" s="29">
        <f>SUM(S15:S27)</f>
        <v>6410</v>
      </c>
      <c r="T28" s="29">
        <f>SUM(T15:T27)</f>
        <v>0</v>
      </c>
      <c r="U28" s="926"/>
      <c r="V28" s="927"/>
      <c r="W28" s="927"/>
      <c r="X28" s="927"/>
      <c r="Y28" s="927"/>
      <c r="Z28" s="927"/>
      <c r="AA28" s="928"/>
    </row>
    <row r="29" spans="1:27" ht="12.75" customHeight="1">
      <c r="A29" s="957" t="s">
        <v>1098</v>
      </c>
      <c r="B29" s="1020" t="s">
        <v>947</v>
      </c>
      <c r="C29" s="1021"/>
      <c r="D29" s="1022"/>
      <c r="E29" s="26">
        <v>390</v>
      </c>
      <c r="F29" s="25"/>
      <c r="G29" s="1017" t="s">
        <v>937</v>
      </c>
      <c r="H29" s="1018"/>
      <c r="I29" s="1018"/>
      <c r="J29" s="1018"/>
      <c r="K29" s="1018"/>
      <c r="L29" s="1018"/>
      <c r="M29" s="1019"/>
      <c r="O29" s="957" t="s">
        <v>1103</v>
      </c>
      <c r="P29" s="954" t="s">
        <v>1041</v>
      </c>
      <c r="Q29" s="955"/>
      <c r="R29" s="956"/>
      <c r="S29" s="26">
        <v>390</v>
      </c>
      <c r="T29" s="25"/>
      <c r="U29" s="951" t="s">
        <v>1033</v>
      </c>
      <c r="V29" s="952"/>
      <c r="W29" s="952"/>
      <c r="X29" s="952"/>
      <c r="Y29" s="952"/>
      <c r="Z29" s="952"/>
      <c r="AA29" s="953"/>
    </row>
    <row r="30" spans="1:27" ht="12.75" customHeight="1">
      <c r="A30" s="958"/>
      <c r="B30" s="929" t="s">
        <v>948</v>
      </c>
      <c r="C30" s="930"/>
      <c r="D30" s="931"/>
      <c r="E30" s="25">
        <v>200</v>
      </c>
      <c r="F30" s="25"/>
      <c r="G30" s="923" t="s">
        <v>938</v>
      </c>
      <c r="H30" s="924"/>
      <c r="I30" s="924"/>
      <c r="J30" s="924"/>
      <c r="K30" s="924"/>
      <c r="L30" s="924"/>
      <c r="M30" s="925"/>
      <c r="O30" s="958"/>
      <c r="P30" s="929" t="s">
        <v>1042</v>
      </c>
      <c r="Q30" s="930"/>
      <c r="R30" s="931"/>
      <c r="S30" s="25">
        <v>430</v>
      </c>
      <c r="T30" s="25"/>
      <c r="U30" s="932" t="s">
        <v>1034</v>
      </c>
      <c r="V30" s="933"/>
      <c r="W30" s="933"/>
      <c r="X30" s="933"/>
      <c r="Y30" s="933"/>
      <c r="Z30" s="933"/>
      <c r="AA30" s="934"/>
    </row>
    <row r="31" spans="1:27" ht="12.75" customHeight="1">
      <c r="A31" s="958"/>
      <c r="B31" s="929" t="s">
        <v>949</v>
      </c>
      <c r="C31" s="930"/>
      <c r="D31" s="931"/>
      <c r="E31" s="25">
        <v>350</v>
      </c>
      <c r="F31" s="25"/>
      <c r="G31" s="923" t="s">
        <v>939</v>
      </c>
      <c r="H31" s="924"/>
      <c r="I31" s="924"/>
      <c r="J31" s="924"/>
      <c r="K31" s="924"/>
      <c r="L31" s="924"/>
      <c r="M31" s="925"/>
      <c r="O31" s="958"/>
      <c r="P31" s="929" t="s">
        <v>1043</v>
      </c>
      <c r="Q31" s="930"/>
      <c r="R31" s="931"/>
      <c r="S31" s="25">
        <v>620</v>
      </c>
      <c r="T31" s="25"/>
      <c r="U31" s="932" t="s">
        <v>1035</v>
      </c>
      <c r="V31" s="933"/>
      <c r="W31" s="933"/>
      <c r="X31" s="933"/>
      <c r="Y31" s="933"/>
      <c r="Z31" s="933"/>
      <c r="AA31" s="934"/>
    </row>
    <row r="32" spans="1:27" ht="12.75" customHeight="1">
      <c r="A32" s="958"/>
      <c r="B32" s="929" t="s">
        <v>950</v>
      </c>
      <c r="C32" s="930"/>
      <c r="D32" s="931"/>
      <c r="E32" s="25">
        <v>400</v>
      </c>
      <c r="F32" s="25"/>
      <c r="G32" s="923" t="s">
        <v>940</v>
      </c>
      <c r="H32" s="924"/>
      <c r="I32" s="924"/>
      <c r="J32" s="924"/>
      <c r="K32" s="924"/>
      <c r="L32" s="924"/>
      <c r="M32" s="925"/>
      <c r="O32" s="958"/>
      <c r="P32" s="929" t="s">
        <v>1044</v>
      </c>
      <c r="Q32" s="930"/>
      <c r="R32" s="931"/>
      <c r="S32" s="25">
        <v>540</v>
      </c>
      <c r="T32" s="25"/>
      <c r="U32" s="932" t="s">
        <v>1036</v>
      </c>
      <c r="V32" s="933"/>
      <c r="W32" s="933"/>
      <c r="X32" s="933"/>
      <c r="Y32" s="933"/>
      <c r="Z32" s="933"/>
      <c r="AA32" s="934"/>
    </row>
    <row r="33" spans="1:27" ht="12.75" customHeight="1">
      <c r="A33" s="958"/>
      <c r="B33" s="929" t="s">
        <v>951</v>
      </c>
      <c r="C33" s="930"/>
      <c r="D33" s="931"/>
      <c r="E33" s="25">
        <v>490</v>
      </c>
      <c r="F33" s="25"/>
      <c r="G33" s="923" t="s">
        <v>941</v>
      </c>
      <c r="H33" s="924"/>
      <c r="I33" s="924"/>
      <c r="J33" s="924"/>
      <c r="K33" s="924"/>
      <c r="L33" s="924"/>
      <c r="M33" s="925"/>
      <c r="O33" s="958"/>
      <c r="P33" s="929" t="s">
        <v>1045</v>
      </c>
      <c r="Q33" s="930"/>
      <c r="R33" s="931"/>
      <c r="S33" s="25">
        <v>260</v>
      </c>
      <c r="T33" s="25"/>
      <c r="U33" s="932" t="s">
        <v>1037</v>
      </c>
      <c r="V33" s="933"/>
      <c r="W33" s="933"/>
      <c r="X33" s="933"/>
      <c r="Y33" s="933"/>
      <c r="Z33" s="933"/>
      <c r="AA33" s="934"/>
    </row>
    <row r="34" spans="1:27" ht="12.75" customHeight="1">
      <c r="A34" s="958"/>
      <c r="B34" s="929" t="s">
        <v>952</v>
      </c>
      <c r="C34" s="930"/>
      <c r="D34" s="931"/>
      <c r="E34" s="25">
        <v>350</v>
      </c>
      <c r="F34" s="25"/>
      <c r="G34" s="923" t="s">
        <v>942</v>
      </c>
      <c r="H34" s="924"/>
      <c r="I34" s="924"/>
      <c r="J34" s="924"/>
      <c r="K34" s="924"/>
      <c r="L34" s="924"/>
      <c r="M34" s="925"/>
      <c r="O34" s="958"/>
      <c r="P34" s="929" t="s">
        <v>1046</v>
      </c>
      <c r="Q34" s="930"/>
      <c r="R34" s="931"/>
      <c r="S34" s="25">
        <v>380</v>
      </c>
      <c r="T34" s="25"/>
      <c r="U34" s="932" t="s">
        <v>1038</v>
      </c>
      <c r="V34" s="933"/>
      <c r="W34" s="933"/>
      <c r="X34" s="933"/>
      <c r="Y34" s="933"/>
      <c r="Z34" s="933"/>
      <c r="AA34" s="934"/>
    </row>
    <row r="35" spans="1:27" ht="12.75" customHeight="1">
      <c r="A35" s="958"/>
      <c r="B35" s="929" t="s">
        <v>953</v>
      </c>
      <c r="C35" s="930"/>
      <c r="D35" s="931"/>
      <c r="E35" s="25">
        <v>730</v>
      </c>
      <c r="F35" s="25"/>
      <c r="G35" s="923" t="s">
        <v>943</v>
      </c>
      <c r="H35" s="924"/>
      <c r="I35" s="924"/>
      <c r="J35" s="924"/>
      <c r="K35" s="924"/>
      <c r="L35" s="924"/>
      <c r="M35" s="925"/>
      <c r="O35" s="958"/>
      <c r="P35" s="929" t="s">
        <v>1047</v>
      </c>
      <c r="Q35" s="930"/>
      <c r="R35" s="931"/>
      <c r="S35" s="25">
        <v>450</v>
      </c>
      <c r="T35" s="25"/>
      <c r="U35" s="932" t="s">
        <v>1039</v>
      </c>
      <c r="V35" s="933"/>
      <c r="W35" s="933"/>
      <c r="X35" s="933"/>
      <c r="Y35" s="933"/>
      <c r="Z35" s="933"/>
      <c r="AA35" s="934"/>
    </row>
    <row r="36" spans="1:27" ht="12.75" customHeight="1">
      <c r="A36" s="958"/>
      <c r="B36" s="929" t="s">
        <v>954</v>
      </c>
      <c r="C36" s="930"/>
      <c r="D36" s="931"/>
      <c r="E36" s="25">
        <v>450</v>
      </c>
      <c r="F36" s="25"/>
      <c r="G36" s="923" t="s">
        <v>944</v>
      </c>
      <c r="H36" s="924"/>
      <c r="I36" s="924"/>
      <c r="J36" s="924"/>
      <c r="K36" s="924"/>
      <c r="L36" s="924"/>
      <c r="M36" s="925"/>
      <c r="O36" s="958"/>
      <c r="P36" s="938" t="s">
        <v>1048</v>
      </c>
      <c r="Q36" s="939"/>
      <c r="R36" s="940"/>
      <c r="S36" s="25">
        <v>340</v>
      </c>
      <c r="T36" s="25"/>
      <c r="U36" s="944" t="s">
        <v>1040</v>
      </c>
      <c r="V36" s="945"/>
      <c r="W36" s="945"/>
      <c r="X36" s="945"/>
      <c r="Y36" s="945"/>
      <c r="Z36" s="945"/>
      <c r="AA36" s="946"/>
    </row>
    <row r="37" spans="1:27" ht="12.75" customHeight="1">
      <c r="A37" s="958"/>
      <c r="B37" s="929" t="s">
        <v>955</v>
      </c>
      <c r="C37" s="930"/>
      <c r="D37" s="931"/>
      <c r="E37" s="25">
        <v>620</v>
      </c>
      <c r="F37" s="25"/>
      <c r="G37" s="923" t="s">
        <v>945</v>
      </c>
      <c r="H37" s="924"/>
      <c r="I37" s="924"/>
      <c r="J37" s="924"/>
      <c r="K37" s="924"/>
      <c r="L37" s="924"/>
      <c r="M37" s="925"/>
      <c r="O37" s="959"/>
      <c r="P37" s="941" t="s">
        <v>10</v>
      </c>
      <c r="Q37" s="942"/>
      <c r="R37" s="947"/>
      <c r="S37" s="29">
        <f>SUM(S29:S36)</f>
        <v>3410</v>
      </c>
      <c r="T37" s="29">
        <f>SUM(T29:T36)</f>
        <v>0</v>
      </c>
      <c r="U37" s="926"/>
      <c r="V37" s="927"/>
      <c r="W37" s="927"/>
      <c r="X37" s="927"/>
      <c r="Y37" s="927"/>
      <c r="Z37" s="927"/>
      <c r="AA37" s="928"/>
    </row>
    <row r="38" spans="1:27" ht="12.75" customHeight="1">
      <c r="A38" s="958"/>
      <c r="B38" s="938" t="s">
        <v>956</v>
      </c>
      <c r="C38" s="939"/>
      <c r="D38" s="940"/>
      <c r="E38" s="25">
        <v>610</v>
      </c>
      <c r="F38" s="25"/>
      <c r="G38" s="989" t="s">
        <v>946</v>
      </c>
      <c r="H38" s="990"/>
      <c r="I38" s="990"/>
      <c r="J38" s="990"/>
      <c r="K38" s="990"/>
      <c r="L38" s="990"/>
      <c r="M38" s="991"/>
      <c r="O38" s="957" t="s">
        <v>1104</v>
      </c>
      <c r="P38" s="954" t="s">
        <v>1061</v>
      </c>
      <c r="Q38" s="955"/>
      <c r="R38" s="956"/>
      <c r="S38" s="26">
        <v>290</v>
      </c>
      <c r="T38" s="25"/>
      <c r="U38" s="985" t="s">
        <v>1049</v>
      </c>
      <c r="V38" s="986"/>
      <c r="W38" s="986"/>
      <c r="X38" s="986"/>
      <c r="Y38" s="986"/>
      <c r="Z38" s="986"/>
      <c r="AA38" s="987"/>
    </row>
    <row r="39" spans="1:27" ht="12.75" customHeight="1">
      <c r="A39" s="959"/>
      <c r="B39" s="941" t="s">
        <v>10</v>
      </c>
      <c r="C39" s="942"/>
      <c r="D39" s="947"/>
      <c r="E39" s="29">
        <f>SUM(E29:E38)</f>
        <v>4590</v>
      </c>
      <c r="F39" s="29">
        <f>SUM(F29:F38)</f>
        <v>0</v>
      </c>
      <c r="G39" s="926"/>
      <c r="H39" s="927"/>
      <c r="I39" s="927"/>
      <c r="J39" s="927"/>
      <c r="K39" s="927"/>
      <c r="L39" s="927"/>
      <c r="M39" s="928"/>
      <c r="O39" s="958"/>
      <c r="P39" s="929" t="s">
        <v>1062</v>
      </c>
      <c r="Q39" s="930"/>
      <c r="R39" s="931"/>
      <c r="S39" s="25">
        <v>310</v>
      </c>
      <c r="T39" s="25"/>
      <c r="U39" s="923" t="s">
        <v>1050</v>
      </c>
      <c r="V39" s="924"/>
      <c r="W39" s="924"/>
      <c r="X39" s="924"/>
      <c r="Y39" s="924"/>
      <c r="Z39" s="924"/>
      <c r="AA39" s="925"/>
    </row>
    <row r="40" spans="1:27" ht="12.75" customHeight="1">
      <c r="A40" s="957" t="s">
        <v>1099</v>
      </c>
      <c r="B40" s="954" t="s">
        <v>966</v>
      </c>
      <c r="C40" s="955"/>
      <c r="D40" s="956"/>
      <c r="E40" s="26">
        <v>660</v>
      </c>
      <c r="F40" s="25"/>
      <c r="G40" s="951" t="s">
        <v>957</v>
      </c>
      <c r="H40" s="952"/>
      <c r="I40" s="952"/>
      <c r="J40" s="952"/>
      <c r="K40" s="952"/>
      <c r="L40" s="952"/>
      <c r="M40" s="953"/>
      <c r="O40" s="958"/>
      <c r="P40" s="929" t="s">
        <v>1063</v>
      </c>
      <c r="Q40" s="930"/>
      <c r="R40" s="931"/>
      <c r="S40" s="25">
        <v>290</v>
      </c>
      <c r="T40" s="25"/>
      <c r="U40" s="923" t="s">
        <v>1051</v>
      </c>
      <c r="V40" s="924"/>
      <c r="W40" s="924"/>
      <c r="X40" s="924"/>
      <c r="Y40" s="924"/>
      <c r="Z40" s="924"/>
      <c r="AA40" s="925"/>
    </row>
    <row r="41" spans="1:27" ht="12.75" customHeight="1">
      <c r="A41" s="958"/>
      <c r="B41" s="929" t="s">
        <v>967</v>
      </c>
      <c r="C41" s="930"/>
      <c r="D41" s="931"/>
      <c r="E41" s="25">
        <v>290</v>
      </c>
      <c r="F41" s="25"/>
      <c r="G41" s="932" t="s">
        <v>958</v>
      </c>
      <c r="H41" s="933"/>
      <c r="I41" s="933"/>
      <c r="J41" s="933"/>
      <c r="K41" s="933"/>
      <c r="L41" s="933"/>
      <c r="M41" s="934"/>
      <c r="O41" s="958"/>
      <c r="P41" s="929" t="s">
        <v>1064</v>
      </c>
      <c r="Q41" s="930"/>
      <c r="R41" s="931"/>
      <c r="S41" s="25">
        <v>430</v>
      </c>
      <c r="T41" s="25"/>
      <c r="U41" s="923" t="s">
        <v>1052</v>
      </c>
      <c r="V41" s="924"/>
      <c r="W41" s="924"/>
      <c r="X41" s="924"/>
      <c r="Y41" s="924"/>
      <c r="Z41" s="924"/>
      <c r="AA41" s="925"/>
    </row>
    <row r="42" spans="1:27" ht="12.75" customHeight="1">
      <c r="A42" s="958"/>
      <c r="B42" s="929" t="s">
        <v>968</v>
      </c>
      <c r="C42" s="930"/>
      <c r="D42" s="931"/>
      <c r="E42" s="25">
        <v>330</v>
      </c>
      <c r="F42" s="25"/>
      <c r="G42" s="932" t="s">
        <v>959</v>
      </c>
      <c r="H42" s="933"/>
      <c r="I42" s="933"/>
      <c r="J42" s="933"/>
      <c r="K42" s="933"/>
      <c r="L42" s="933"/>
      <c r="M42" s="934"/>
      <c r="O42" s="958"/>
      <c r="P42" s="929" t="s">
        <v>1065</v>
      </c>
      <c r="Q42" s="930"/>
      <c r="R42" s="931"/>
      <c r="S42" s="25">
        <v>270</v>
      </c>
      <c r="T42" s="25"/>
      <c r="U42" s="923" t="s">
        <v>1053</v>
      </c>
      <c r="V42" s="924"/>
      <c r="W42" s="924"/>
      <c r="X42" s="924"/>
      <c r="Y42" s="924"/>
      <c r="Z42" s="924"/>
      <c r="AA42" s="925"/>
    </row>
    <row r="43" spans="1:27" ht="12.75" customHeight="1">
      <c r="A43" s="958"/>
      <c r="B43" s="929" t="s">
        <v>969</v>
      </c>
      <c r="C43" s="930"/>
      <c r="D43" s="931"/>
      <c r="E43" s="25">
        <v>410</v>
      </c>
      <c r="F43" s="25"/>
      <c r="G43" s="932" t="s">
        <v>960</v>
      </c>
      <c r="H43" s="933"/>
      <c r="I43" s="933"/>
      <c r="J43" s="933"/>
      <c r="K43" s="933"/>
      <c r="L43" s="933"/>
      <c r="M43" s="934"/>
      <c r="O43" s="958"/>
      <c r="P43" s="929" t="s">
        <v>1066</v>
      </c>
      <c r="Q43" s="930"/>
      <c r="R43" s="931"/>
      <c r="S43" s="25">
        <v>380</v>
      </c>
      <c r="T43" s="25"/>
      <c r="U43" s="923" t="s">
        <v>1054</v>
      </c>
      <c r="V43" s="924"/>
      <c r="W43" s="924"/>
      <c r="X43" s="924"/>
      <c r="Y43" s="924"/>
      <c r="Z43" s="924"/>
      <c r="AA43" s="925"/>
    </row>
    <row r="44" spans="1:27" ht="12.75" customHeight="1">
      <c r="A44" s="958"/>
      <c r="B44" s="929" t="s">
        <v>970</v>
      </c>
      <c r="C44" s="930"/>
      <c r="D44" s="931"/>
      <c r="E44" s="25">
        <v>420</v>
      </c>
      <c r="F44" s="25"/>
      <c r="G44" s="932" t="s">
        <v>961</v>
      </c>
      <c r="H44" s="933"/>
      <c r="I44" s="933"/>
      <c r="J44" s="933"/>
      <c r="K44" s="933"/>
      <c r="L44" s="933"/>
      <c r="M44" s="934"/>
      <c r="O44" s="958"/>
      <c r="P44" s="929" t="s">
        <v>1067</v>
      </c>
      <c r="Q44" s="930"/>
      <c r="R44" s="931"/>
      <c r="S44" s="25">
        <v>420</v>
      </c>
      <c r="T44" s="25"/>
      <c r="U44" s="923" t="s">
        <v>1055</v>
      </c>
      <c r="V44" s="924"/>
      <c r="W44" s="924"/>
      <c r="X44" s="924"/>
      <c r="Y44" s="924"/>
      <c r="Z44" s="924"/>
      <c r="AA44" s="925"/>
    </row>
    <row r="45" spans="1:27" ht="12.75" customHeight="1">
      <c r="A45" s="958"/>
      <c r="B45" s="929" t="s">
        <v>971</v>
      </c>
      <c r="C45" s="930"/>
      <c r="D45" s="931"/>
      <c r="E45" s="25">
        <v>350</v>
      </c>
      <c r="F45" s="25"/>
      <c r="G45" s="932" t="s">
        <v>962</v>
      </c>
      <c r="H45" s="933"/>
      <c r="I45" s="933"/>
      <c r="J45" s="933"/>
      <c r="K45" s="933"/>
      <c r="L45" s="933"/>
      <c r="M45" s="934"/>
      <c r="O45" s="958"/>
      <c r="P45" s="929" t="s">
        <v>1068</v>
      </c>
      <c r="Q45" s="930"/>
      <c r="R45" s="931"/>
      <c r="S45" s="25">
        <v>650</v>
      </c>
      <c r="T45" s="25"/>
      <c r="U45" s="923" t="s">
        <v>1056</v>
      </c>
      <c r="V45" s="924"/>
      <c r="W45" s="924"/>
      <c r="X45" s="924"/>
      <c r="Y45" s="924"/>
      <c r="Z45" s="924"/>
      <c r="AA45" s="925"/>
    </row>
    <row r="46" spans="1:27" ht="12.75" customHeight="1">
      <c r="A46" s="958"/>
      <c r="B46" s="929" t="s">
        <v>972</v>
      </c>
      <c r="C46" s="930"/>
      <c r="D46" s="931"/>
      <c r="E46" s="25">
        <v>260</v>
      </c>
      <c r="F46" s="25"/>
      <c r="G46" s="932" t="s">
        <v>963</v>
      </c>
      <c r="H46" s="933"/>
      <c r="I46" s="933"/>
      <c r="J46" s="933"/>
      <c r="K46" s="933"/>
      <c r="L46" s="933"/>
      <c r="M46" s="934"/>
      <c r="O46" s="958"/>
      <c r="P46" s="929" t="s">
        <v>1069</v>
      </c>
      <c r="Q46" s="930"/>
      <c r="R46" s="931"/>
      <c r="S46" s="25">
        <v>340</v>
      </c>
      <c r="T46" s="25"/>
      <c r="U46" s="923" t="s">
        <v>1057</v>
      </c>
      <c r="V46" s="924"/>
      <c r="W46" s="924"/>
      <c r="X46" s="924"/>
      <c r="Y46" s="924"/>
      <c r="Z46" s="924"/>
      <c r="AA46" s="925"/>
    </row>
    <row r="47" spans="1:27" ht="12.75" customHeight="1">
      <c r="A47" s="958"/>
      <c r="B47" s="929" t="s">
        <v>973</v>
      </c>
      <c r="C47" s="930"/>
      <c r="D47" s="931"/>
      <c r="E47" s="25">
        <v>360</v>
      </c>
      <c r="F47" s="25"/>
      <c r="G47" s="932" t="s">
        <v>964</v>
      </c>
      <c r="H47" s="933"/>
      <c r="I47" s="933"/>
      <c r="J47" s="933"/>
      <c r="K47" s="933"/>
      <c r="L47" s="933"/>
      <c r="M47" s="934"/>
      <c r="O47" s="958"/>
      <c r="P47" s="929" t="s">
        <v>1070</v>
      </c>
      <c r="Q47" s="930"/>
      <c r="R47" s="931"/>
      <c r="S47" s="25">
        <v>460</v>
      </c>
      <c r="T47" s="25"/>
      <c r="U47" s="923" t="s">
        <v>1058</v>
      </c>
      <c r="V47" s="924"/>
      <c r="W47" s="924"/>
      <c r="X47" s="924"/>
      <c r="Y47" s="924"/>
      <c r="Z47" s="924"/>
      <c r="AA47" s="925"/>
    </row>
    <row r="48" spans="1:27" ht="12.75" customHeight="1">
      <c r="A48" s="958"/>
      <c r="B48" s="938" t="s">
        <v>974</v>
      </c>
      <c r="C48" s="939"/>
      <c r="D48" s="940"/>
      <c r="E48" s="25">
        <v>510</v>
      </c>
      <c r="F48" s="25"/>
      <c r="G48" s="944" t="s">
        <v>965</v>
      </c>
      <c r="H48" s="945"/>
      <c r="I48" s="945"/>
      <c r="J48" s="945"/>
      <c r="K48" s="945"/>
      <c r="L48" s="945"/>
      <c r="M48" s="946"/>
      <c r="O48" s="958"/>
      <c r="P48" s="929" t="s">
        <v>1071</v>
      </c>
      <c r="Q48" s="930"/>
      <c r="R48" s="931"/>
      <c r="S48" s="35">
        <v>670</v>
      </c>
      <c r="T48" s="25"/>
      <c r="U48" s="923" t="s">
        <v>1059</v>
      </c>
      <c r="V48" s="924"/>
      <c r="W48" s="924"/>
      <c r="X48" s="924"/>
      <c r="Y48" s="924"/>
      <c r="Z48" s="924"/>
      <c r="AA48" s="925"/>
    </row>
    <row r="49" spans="1:27" ht="12.75" customHeight="1">
      <c r="A49" s="959"/>
      <c r="B49" s="941" t="s">
        <v>10</v>
      </c>
      <c r="C49" s="942"/>
      <c r="D49" s="943"/>
      <c r="E49" s="29">
        <f>SUM(E40:E48)</f>
        <v>3590</v>
      </c>
      <c r="F49" s="29">
        <f>SUM(F40:F48)</f>
        <v>0</v>
      </c>
      <c r="G49" s="926"/>
      <c r="H49" s="927"/>
      <c r="I49" s="927"/>
      <c r="J49" s="927"/>
      <c r="K49" s="927"/>
      <c r="L49" s="927"/>
      <c r="M49" s="928"/>
      <c r="O49" s="958"/>
      <c r="P49" s="938" t="s">
        <v>1072</v>
      </c>
      <c r="Q49" s="939"/>
      <c r="R49" s="940"/>
      <c r="S49" s="25">
        <v>620</v>
      </c>
      <c r="T49" s="25"/>
      <c r="U49" s="989" t="s">
        <v>1060</v>
      </c>
      <c r="V49" s="990"/>
      <c r="W49" s="990"/>
      <c r="X49" s="990"/>
      <c r="Y49" s="990"/>
      <c r="Z49" s="990"/>
      <c r="AA49" s="991"/>
    </row>
    <row r="50" spans="1:27" ht="12.75" customHeight="1">
      <c r="A50" s="957" t="s">
        <v>1100</v>
      </c>
      <c r="B50" s="954" t="s">
        <v>983</v>
      </c>
      <c r="C50" s="955"/>
      <c r="D50" s="956"/>
      <c r="E50" s="26">
        <v>670</v>
      </c>
      <c r="F50" s="25"/>
      <c r="G50" s="951" t="s">
        <v>975</v>
      </c>
      <c r="H50" s="952"/>
      <c r="I50" s="952"/>
      <c r="J50" s="952"/>
      <c r="K50" s="952"/>
      <c r="L50" s="952"/>
      <c r="M50" s="953"/>
      <c r="O50" s="959"/>
      <c r="P50" s="941" t="s">
        <v>10</v>
      </c>
      <c r="Q50" s="942"/>
      <c r="R50" s="947"/>
      <c r="S50" s="29">
        <f>SUM(S38:S49)</f>
        <v>5130</v>
      </c>
      <c r="T50" s="29">
        <f>SUM(T38:T49)</f>
        <v>0</v>
      </c>
      <c r="U50" s="926"/>
      <c r="V50" s="927"/>
      <c r="W50" s="927"/>
      <c r="X50" s="927"/>
      <c r="Y50" s="927"/>
      <c r="Z50" s="927"/>
      <c r="AA50" s="928"/>
    </row>
    <row r="51" spans="1:27" ht="12.75" customHeight="1">
      <c r="A51" s="958"/>
      <c r="B51" s="929" t="s">
        <v>984</v>
      </c>
      <c r="C51" s="930"/>
      <c r="D51" s="931"/>
      <c r="E51" s="25">
        <v>340</v>
      </c>
      <c r="F51" s="25"/>
      <c r="G51" s="932" t="s">
        <v>976</v>
      </c>
      <c r="H51" s="933"/>
      <c r="I51" s="933"/>
      <c r="J51" s="933"/>
      <c r="K51" s="933"/>
      <c r="L51" s="933"/>
      <c r="M51" s="934"/>
      <c r="O51" s="957" t="s">
        <v>1599</v>
      </c>
      <c r="P51" s="929" t="s">
        <v>1081</v>
      </c>
      <c r="Q51" s="930"/>
      <c r="R51" s="931"/>
      <c r="S51" s="25">
        <v>310</v>
      </c>
      <c r="T51" s="25"/>
      <c r="U51" s="932" t="s">
        <v>1074</v>
      </c>
      <c r="V51" s="933"/>
      <c r="W51" s="933"/>
      <c r="X51" s="933"/>
      <c r="Y51" s="933"/>
      <c r="Z51" s="933"/>
      <c r="AA51" s="934"/>
    </row>
    <row r="52" spans="1:27" ht="12.75" customHeight="1">
      <c r="A52" s="958"/>
      <c r="B52" s="929" t="s">
        <v>985</v>
      </c>
      <c r="C52" s="930"/>
      <c r="D52" s="931"/>
      <c r="E52" s="25">
        <v>360</v>
      </c>
      <c r="F52" s="25"/>
      <c r="G52" s="932" t="s">
        <v>977</v>
      </c>
      <c r="H52" s="933"/>
      <c r="I52" s="933"/>
      <c r="J52" s="933"/>
      <c r="K52" s="933"/>
      <c r="L52" s="933"/>
      <c r="M52" s="934"/>
      <c r="O52" s="958"/>
      <c r="P52" s="929" t="s">
        <v>1082</v>
      </c>
      <c r="Q52" s="930"/>
      <c r="R52" s="931"/>
      <c r="S52" s="25">
        <v>380</v>
      </c>
      <c r="T52" s="25"/>
      <c r="U52" s="932" t="s">
        <v>1075</v>
      </c>
      <c r="V52" s="933"/>
      <c r="W52" s="933"/>
      <c r="X52" s="933"/>
      <c r="Y52" s="933"/>
      <c r="Z52" s="933"/>
      <c r="AA52" s="934"/>
    </row>
    <row r="53" spans="1:27" ht="12.75" customHeight="1">
      <c r="A53" s="958"/>
      <c r="B53" s="929" t="s">
        <v>986</v>
      </c>
      <c r="C53" s="930"/>
      <c r="D53" s="931"/>
      <c r="E53" s="25">
        <v>410</v>
      </c>
      <c r="F53" s="25"/>
      <c r="G53" s="932" t="s">
        <v>978</v>
      </c>
      <c r="H53" s="933"/>
      <c r="I53" s="933"/>
      <c r="J53" s="933"/>
      <c r="K53" s="933"/>
      <c r="L53" s="933"/>
      <c r="M53" s="934"/>
      <c r="O53" s="958"/>
      <c r="P53" s="929" t="s">
        <v>1083</v>
      </c>
      <c r="Q53" s="930"/>
      <c r="R53" s="931"/>
      <c r="S53" s="25">
        <v>360</v>
      </c>
      <c r="T53" s="25"/>
      <c r="U53" s="932" t="s">
        <v>1076</v>
      </c>
      <c r="V53" s="933"/>
      <c r="W53" s="933"/>
      <c r="X53" s="933"/>
      <c r="Y53" s="933"/>
      <c r="Z53" s="933"/>
      <c r="AA53" s="934"/>
    </row>
    <row r="54" spans="1:27" ht="12.75" customHeight="1">
      <c r="A54" s="958"/>
      <c r="B54" s="929" t="s">
        <v>987</v>
      </c>
      <c r="C54" s="930"/>
      <c r="D54" s="931"/>
      <c r="E54" s="25">
        <v>540</v>
      </c>
      <c r="F54" s="25"/>
      <c r="G54" s="932" t="s">
        <v>979</v>
      </c>
      <c r="H54" s="933"/>
      <c r="I54" s="933"/>
      <c r="J54" s="933"/>
      <c r="K54" s="933"/>
      <c r="L54" s="933"/>
      <c r="M54" s="934"/>
      <c r="O54" s="958"/>
      <c r="P54" s="929" t="s">
        <v>1084</v>
      </c>
      <c r="Q54" s="930"/>
      <c r="R54" s="931"/>
      <c r="S54" s="25">
        <v>330</v>
      </c>
      <c r="T54" s="25"/>
      <c r="U54" s="932" t="s">
        <v>1077</v>
      </c>
      <c r="V54" s="933"/>
      <c r="W54" s="933"/>
      <c r="X54" s="933"/>
      <c r="Y54" s="933"/>
      <c r="Z54" s="933"/>
      <c r="AA54" s="934"/>
    </row>
    <row r="55" spans="1:27" ht="12.75" customHeight="1">
      <c r="A55" s="958"/>
      <c r="B55" s="929" t="s">
        <v>988</v>
      </c>
      <c r="C55" s="930"/>
      <c r="D55" s="931"/>
      <c r="E55" s="25">
        <v>400</v>
      </c>
      <c r="F55" s="25"/>
      <c r="G55" s="932" t="s">
        <v>980</v>
      </c>
      <c r="H55" s="933"/>
      <c r="I55" s="933"/>
      <c r="J55" s="933"/>
      <c r="K55" s="933"/>
      <c r="L55" s="933"/>
      <c r="M55" s="934"/>
      <c r="O55" s="958"/>
      <c r="P55" s="929" t="s">
        <v>1085</v>
      </c>
      <c r="Q55" s="930"/>
      <c r="R55" s="931"/>
      <c r="S55" s="25">
        <v>330</v>
      </c>
      <c r="T55" s="25"/>
      <c r="U55" s="932" t="s">
        <v>1078</v>
      </c>
      <c r="V55" s="933"/>
      <c r="W55" s="933"/>
      <c r="X55" s="933"/>
      <c r="Y55" s="933"/>
      <c r="Z55" s="933"/>
      <c r="AA55" s="934"/>
    </row>
    <row r="56" spans="1:27" ht="12.75" customHeight="1">
      <c r="A56" s="958"/>
      <c r="B56" s="929" t="s">
        <v>989</v>
      </c>
      <c r="C56" s="930"/>
      <c r="D56" s="931"/>
      <c r="E56" s="25">
        <v>390</v>
      </c>
      <c r="F56" s="25"/>
      <c r="G56" s="932" t="s">
        <v>981</v>
      </c>
      <c r="H56" s="933"/>
      <c r="I56" s="933"/>
      <c r="J56" s="933"/>
      <c r="K56" s="933"/>
      <c r="L56" s="933"/>
      <c r="M56" s="934"/>
      <c r="O56" s="958"/>
      <c r="P56" s="929" t="s">
        <v>1086</v>
      </c>
      <c r="Q56" s="930"/>
      <c r="R56" s="931"/>
      <c r="S56" s="25">
        <v>400</v>
      </c>
      <c r="T56" s="25"/>
      <c r="U56" s="932" t="s">
        <v>1079</v>
      </c>
      <c r="V56" s="933"/>
      <c r="W56" s="933"/>
      <c r="X56" s="933"/>
      <c r="Y56" s="933"/>
      <c r="Z56" s="933"/>
      <c r="AA56" s="934"/>
    </row>
    <row r="57" spans="1:27" s="9" customFormat="1" ht="12.75" customHeight="1">
      <c r="A57" s="958"/>
      <c r="B57" s="938" t="s">
        <v>990</v>
      </c>
      <c r="C57" s="939"/>
      <c r="D57" s="940"/>
      <c r="E57" s="25">
        <v>260</v>
      </c>
      <c r="F57" s="25"/>
      <c r="G57" s="944" t="s">
        <v>982</v>
      </c>
      <c r="H57" s="945"/>
      <c r="I57" s="945"/>
      <c r="J57" s="945"/>
      <c r="K57" s="945"/>
      <c r="L57" s="945"/>
      <c r="M57" s="946"/>
      <c r="O57" s="958"/>
      <c r="P57" s="938" t="s">
        <v>1087</v>
      </c>
      <c r="Q57" s="939"/>
      <c r="R57" s="940"/>
      <c r="S57" s="25">
        <v>410</v>
      </c>
      <c r="T57" s="25"/>
      <c r="U57" s="944" t="s">
        <v>1080</v>
      </c>
      <c r="V57" s="945"/>
      <c r="W57" s="945"/>
      <c r="X57" s="945"/>
      <c r="Y57" s="945"/>
      <c r="Z57" s="945"/>
      <c r="AA57" s="946"/>
    </row>
    <row r="58" spans="1:27" ht="12.75" customHeight="1">
      <c r="A58" s="23"/>
      <c r="B58" s="941" t="s">
        <v>10</v>
      </c>
      <c r="C58" s="942"/>
      <c r="D58" s="943"/>
      <c r="E58" s="29">
        <f>SUM(E50:E57)</f>
        <v>3370</v>
      </c>
      <c r="F58" s="29">
        <f>SUM(F50:F57)</f>
        <v>0</v>
      </c>
      <c r="G58" s="935"/>
      <c r="H58" s="936"/>
      <c r="I58" s="936"/>
      <c r="J58" s="936"/>
      <c r="K58" s="936"/>
      <c r="L58" s="936"/>
      <c r="M58" s="937"/>
      <c r="N58" s="10"/>
      <c r="O58" s="959"/>
      <c r="P58" s="941" t="s">
        <v>10</v>
      </c>
      <c r="Q58" s="942"/>
      <c r="R58" s="943"/>
      <c r="S58" s="29">
        <f>SUM(S51:S57)</f>
        <v>2520</v>
      </c>
      <c r="T58" s="29">
        <f>SUM(T51:T57)</f>
        <v>0</v>
      </c>
      <c r="U58" s="926"/>
      <c r="V58" s="927"/>
      <c r="W58" s="927"/>
      <c r="X58" s="927"/>
      <c r="Y58" s="927"/>
      <c r="Z58" s="927"/>
      <c r="AA58" s="928"/>
    </row>
    <row r="59" spans="1:27" ht="12.75" customHeight="1">
      <c r="A59" s="18"/>
      <c r="B59" s="20"/>
      <c r="C59" s="20"/>
      <c r="D59" s="24"/>
      <c r="E59" s="17"/>
      <c r="F59" s="17"/>
      <c r="G59" s="9"/>
      <c r="H59" s="9"/>
      <c r="I59" s="9"/>
      <c r="J59" s="9"/>
      <c r="K59" s="9"/>
      <c r="L59" s="9"/>
      <c r="M59" s="9"/>
      <c r="N59" s="10"/>
      <c r="O59" s="957" t="s">
        <v>1105</v>
      </c>
      <c r="P59" s="954" t="s">
        <v>1092</v>
      </c>
      <c r="Q59" s="955"/>
      <c r="R59" s="956"/>
      <c r="S59" s="26">
        <v>480</v>
      </c>
      <c r="T59" s="25"/>
      <c r="U59" s="985" t="s">
        <v>1088</v>
      </c>
      <c r="V59" s="986"/>
      <c r="W59" s="986"/>
      <c r="X59" s="986"/>
      <c r="Y59" s="986"/>
      <c r="Z59" s="986"/>
      <c r="AA59" s="987"/>
    </row>
    <row r="60" spans="1:27" ht="12.75" customHeight="1">
      <c r="A60" s="995" t="s">
        <v>1598</v>
      </c>
      <c r="B60" s="996"/>
      <c r="C60" s="996"/>
      <c r="D60" s="997"/>
      <c r="E60" s="33">
        <f>SUM(E58,E49,E39,E28,E16,S14,S28,S37,S50,S58,S63)</f>
        <v>44390</v>
      </c>
      <c r="F60" s="32">
        <f>SUM(F58,F49,F39,F28,F16,T14,T28,T37,T50,T58,T63)</f>
        <v>0</v>
      </c>
      <c r="G60" s="9"/>
      <c r="H60" s="9"/>
      <c r="I60" s="9"/>
      <c r="J60" s="9"/>
      <c r="K60" s="9"/>
      <c r="L60" s="9"/>
      <c r="M60" s="9"/>
      <c r="N60" s="10"/>
      <c r="O60" s="958"/>
      <c r="P60" s="929" t="s">
        <v>1093</v>
      </c>
      <c r="Q60" s="930"/>
      <c r="R60" s="931"/>
      <c r="S60" s="25">
        <v>430</v>
      </c>
      <c r="T60" s="25"/>
      <c r="U60" s="923" t="s">
        <v>1089</v>
      </c>
      <c r="V60" s="924"/>
      <c r="W60" s="924"/>
      <c r="X60" s="924"/>
      <c r="Y60" s="924"/>
      <c r="Z60" s="924"/>
      <c r="AA60" s="925"/>
    </row>
    <row r="61" spans="1:27" ht="12.75" customHeight="1">
      <c r="A61" s="18"/>
      <c r="B61" s="20"/>
      <c r="C61" s="20"/>
      <c r="D61" s="24"/>
      <c r="E61" s="17"/>
      <c r="F61" s="17"/>
      <c r="G61" s="9"/>
      <c r="H61" s="9"/>
      <c r="I61" s="9"/>
      <c r="J61" s="9"/>
      <c r="K61" s="9"/>
      <c r="L61" s="9"/>
      <c r="M61" s="9"/>
      <c r="N61" s="10"/>
      <c r="O61" s="958"/>
      <c r="P61" s="929" t="s">
        <v>1094</v>
      </c>
      <c r="Q61" s="930"/>
      <c r="R61" s="931"/>
      <c r="S61" s="25">
        <v>460</v>
      </c>
      <c r="T61" s="25"/>
      <c r="U61" s="923" t="s">
        <v>1090</v>
      </c>
      <c r="V61" s="924"/>
      <c r="W61" s="924"/>
      <c r="X61" s="924"/>
      <c r="Y61" s="924"/>
      <c r="Z61" s="924"/>
      <c r="AA61" s="925"/>
    </row>
    <row r="62" spans="1:27" ht="12.75" customHeight="1">
      <c r="A62" s="18"/>
      <c r="B62" s="20"/>
      <c r="C62" s="20"/>
      <c r="D62" s="24"/>
      <c r="E62" s="17"/>
      <c r="F62" s="17"/>
      <c r="G62" s="9"/>
      <c r="H62" s="9"/>
      <c r="I62" s="9"/>
      <c r="J62" s="9"/>
      <c r="K62" s="9"/>
      <c r="L62" s="9"/>
      <c r="M62" s="9"/>
      <c r="N62" s="10"/>
      <c r="O62" s="958"/>
      <c r="P62" s="929" t="s">
        <v>1095</v>
      </c>
      <c r="Q62" s="930"/>
      <c r="R62" s="931"/>
      <c r="S62" s="25">
        <v>480</v>
      </c>
      <c r="T62" s="25"/>
      <c r="U62" s="923" t="s">
        <v>1091</v>
      </c>
      <c r="V62" s="924"/>
      <c r="W62" s="924"/>
      <c r="X62" s="924"/>
      <c r="Y62" s="924"/>
      <c r="Z62" s="924"/>
      <c r="AA62" s="925"/>
    </row>
    <row r="63" spans="1:27" ht="12.75" customHeight="1">
      <c r="A63" s="18"/>
      <c r="B63" s="20"/>
      <c r="C63" s="20"/>
      <c r="D63" s="24"/>
      <c r="E63" s="17"/>
      <c r="F63" s="17"/>
      <c r="G63" s="9"/>
      <c r="H63" s="9"/>
      <c r="I63" s="9"/>
      <c r="J63" s="9"/>
      <c r="K63" s="9"/>
      <c r="L63" s="9"/>
      <c r="M63" s="9"/>
      <c r="N63" s="10"/>
      <c r="O63" s="959"/>
      <c r="P63" s="941" t="s">
        <v>10</v>
      </c>
      <c r="Q63" s="942"/>
      <c r="R63" s="947"/>
      <c r="S63" s="29">
        <f>SUM(S59:S62)</f>
        <v>1850</v>
      </c>
      <c r="T63" s="29">
        <f>SUM(T59:T62)</f>
        <v>0</v>
      </c>
      <c r="U63" s="926"/>
      <c r="V63" s="927"/>
      <c r="W63" s="927"/>
      <c r="X63" s="927"/>
      <c r="Y63" s="927"/>
      <c r="Z63" s="927"/>
      <c r="AA63" s="928"/>
    </row>
    <row r="64" spans="1:27" ht="12.75" customHeight="1">
      <c r="D64" s="11"/>
      <c r="E64" s="11"/>
      <c r="F64" s="11"/>
      <c r="N64" s="10"/>
    </row>
    <row r="65" spans="1:27" ht="12.75" customHeight="1">
      <c r="B65" s="20"/>
      <c r="C65" s="20"/>
      <c r="D65" s="20"/>
      <c r="E65" s="17"/>
      <c r="N65" s="10"/>
    </row>
    <row r="66" spans="1:27" ht="12.75" customHeight="1">
      <c r="A66" s="988" t="s">
        <v>28</v>
      </c>
      <c r="B66" s="988"/>
      <c r="C66" s="988"/>
      <c r="D66" s="988"/>
      <c r="E66" s="988"/>
      <c r="F66" s="988"/>
      <c r="G66" s="988"/>
      <c r="H66" s="988"/>
      <c r="I66" s="988"/>
      <c r="J66" s="988"/>
      <c r="K66" s="988"/>
      <c r="L66" s="988"/>
      <c r="M66" s="988"/>
      <c r="N66" s="988"/>
      <c r="O66" s="988"/>
      <c r="P66" s="988"/>
      <c r="Q66" s="988"/>
      <c r="R66" s="988"/>
      <c r="S66" s="988"/>
      <c r="T66" s="988"/>
      <c r="U66" s="988"/>
      <c r="V66" s="988"/>
      <c r="W66" s="988"/>
      <c r="X66" s="988"/>
      <c r="Y66" s="988"/>
      <c r="Z66" s="988"/>
      <c r="AA66" s="988"/>
    </row>
    <row r="67" spans="1:27" ht="12.75" customHeight="1"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0"/>
    </row>
    <row r="68" spans="1:27" ht="12.75" customHeight="1">
      <c r="N68" s="10"/>
    </row>
    <row r="69" spans="1:27" ht="12.75" customHeight="1">
      <c r="L69" s="11"/>
      <c r="M69" s="11"/>
      <c r="N69" s="10"/>
    </row>
    <row r="70" spans="1:27" ht="12.75" customHeight="1">
      <c r="N70" s="10"/>
    </row>
    <row r="71" spans="1:27" ht="12.75" customHeight="1">
      <c r="N71" s="10"/>
    </row>
    <row r="72" spans="1:27" ht="12.75" customHeight="1">
      <c r="N72" s="10"/>
    </row>
    <row r="73" spans="1:27" ht="12.75" customHeight="1">
      <c r="N73" s="10"/>
    </row>
    <row r="74" spans="1:27" ht="12.75" customHeight="1">
      <c r="N74" s="11"/>
    </row>
    <row r="75" spans="1:27" ht="15" customHeight="1">
      <c r="N75" s="11"/>
    </row>
    <row r="77" spans="1:27" ht="12">
      <c r="N77" s="11"/>
    </row>
    <row r="79" spans="1:27" ht="12"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</row>
    <row r="82" spans="14:14" ht="12">
      <c r="N82" s="11"/>
    </row>
  </sheetData>
  <mergeCells count="253">
    <mergeCell ref="A66:AA66"/>
    <mergeCell ref="U20:AA20"/>
    <mergeCell ref="U47:AA47"/>
    <mergeCell ref="U30:AA30"/>
    <mergeCell ref="U31:AA31"/>
    <mergeCell ref="U32:AA32"/>
    <mergeCell ref="U33:AA33"/>
    <mergeCell ref="U37:AA37"/>
    <mergeCell ref="U36:AA36"/>
    <mergeCell ref="U41:AA41"/>
    <mergeCell ref="U45:AA45"/>
    <mergeCell ref="U46:AA46"/>
    <mergeCell ref="U35:AA35"/>
    <mergeCell ref="U24:AA24"/>
    <mergeCell ref="U25:AA25"/>
    <mergeCell ref="U26:AA26"/>
    <mergeCell ref="U27:AA27"/>
    <mergeCell ref="U28:AA28"/>
    <mergeCell ref="U38:AA38"/>
    <mergeCell ref="U39:AA39"/>
    <mergeCell ref="U40:AA40"/>
    <mergeCell ref="U29:AA29"/>
    <mergeCell ref="B45:D45"/>
    <mergeCell ref="B46:D46"/>
    <mergeCell ref="U8:AA8"/>
    <mergeCell ref="U9:AA9"/>
    <mergeCell ref="U10:AA10"/>
    <mergeCell ref="U11:AA11"/>
    <mergeCell ref="U12:AA12"/>
    <mergeCell ref="U15:AA15"/>
    <mergeCell ref="U16:AA16"/>
    <mergeCell ref="U17:AA17"/>
    <mergeCell ref="U18:AA18"/>
    <mergeCell ref="B47:D47"/>
    <mergeCell ref="B34:D34"/>
    <mergeCell ref="B35:D35"/>
    <mergeCell ref="U23:AA23"/>
    <mergeCell ref="U13:AA13"/>
    <mergeCell ref="P15:R15"/>
    <mergeCell ref="P16:R16"/>
    <mergeCell ref="P17:R17"/>
    <mergeCell ref="P18:R18"/>
    <mergeCell ref="P14:R14"/>
    <mergeCell ref="U14:AA14"/>
    <mergeCell ref="U19:AA19"/>
    <mergeCell ref="P20:R20"/>
    <mergeCell ref="P21:R21"/>
    <mergeCell ref="P22:R22"/>
    <mergeCell ref="U21:AA21"/>
    <mergeCell ref="U22:AA22"/>
    <mergeCell ref="U34:AA34"/>
    <mergeCell ref="P28:R28"/>
    <mergeCell ref="P38:R38"/>
    <mergeCell ref="P39:R39"/>
    <mergeCell ref="P40:R40"/>
    <mergeCell ref="B39:D39"/>
    <mergeCell ref="B37:D37"/>
    <mergeCell ref="B6:D6"/>
    <mergeCell ref="B7:D7"/>
    <mergeCell ref="B8:D8"/>
    <mergeCell ref="B9:D9"/>
    <mergeCell ref="B10:D10"/>
    <mergeCell ref="B57:D57"/>
    <mergeCell ref="A6:A16"/>
    <mergeCell ref="A17:A28"/>
    <mergeCell ref="A29:A39"/>
    <mergeCell ref="A40:A49"/>
    <mergeCell ref="B15:D15"/>
    <mergeCell ref="A50:A57"/>
    <mergeCell ref="B49:D49"/>
    <mergeCell ref="B25:D25"/>
    <mergeCell ref="B26:D26"/>
    <mergeCell ref="B24:D24"/>
    <mergeCell ref="B17:D17"/>
    <mergeCell ref="B20:D20"/>
    <mergeCell ref="B21:D21"/>
    <mergeCell ref="B23:D23"/>
    <mergeCell ref="B48:D48"/>
    <mergeCell ref="B44:D44"/>
    <mergeCell ref="B31:D31"/>
    <mergeCell ref="B32:D32"/>
    <mergeCell ref="B38:D38"/>
    <mergeCell ref="B40:D40"/>
    <mergeCell ref="B41:D41"/>
    <mergeCell ref="B42:D42"/>
    <mergeCell ref="B43:D43"/>
    <mergeCell ref="B11:D11"/>
    <mergeCell ref="B12:D12"/>
    <mergeCell ref="B13:D13"/>
    <mergeCell ref="B14:D14"/>
    <mergeCell ref="B18:D18"/>
    <mergeCell ref="B19:D19"/>
    <mergeCell ref="B16:D16"/>
    <mergeCell ref="B33:D33"/>
    <mergeCell ref="B30:D30"/>
    <mergeCell ref="B27:D27"/>
    <mergeCell ref="B22:D22"/>
    <mergeCell ref="B28:D28"/>
    <mergeCell ref="B29:D29"/>
    <mergeCell ref="B36:D36"/>
    <mergeCell ref="G53:M53"/>
    <mergeCell ref="P45:R45"/>
    <mergeCell ref="P46:R46"/>
    <mergeCell ref="P47:R47"/>
    <mergeCell ref="P48:R48"/>
    <mergeCell ref="P49:R49"/>
    <mergeCell ref="P43:R43"/>
    <mergeCell ref="P44:R44"/>
    <mergeCell ref="A60:D60"/>
    <mergeCell ref="G49:M49"/>
    <mergeCell ref="B50:D50"/>
    <mergeCell ref="G50:M50"/>
    <mergeCell ref="B58:D58"/>
    <mergeCell ref="B51:D51"/>
    <mergeCell ref="B52:D52"/>
    <mergeCell ref="B53:D53"/>
    <mergeCell ref="B54:D54"/>
    <mergeCell ref="B55:D55"/>
    <mergeCell ref="B56:D56"/>
    <mergeCell ref="G58:M58"/>
    <mergeCell ref="G54:M54"/>
    <mergeCell ref="G55:M55"/>
    <mergeCell ref="G56:M56"/>
    <mergeCell ref="G57:M57"/>
    <mergeCell ref="G38:M38"/>
    <mergeCell ref="G39:M39"/>
    <mergeCell ref="U50:AA50"/>
    <mergeCell ref="G45:M45"/>
    <mergeCell ref="G46:M46"/>
    <mergeCell ref="G47:M47"/>
    <mergeCell ref="G48:M48"/>
    <mergeCell ref="G51:M51"/>
    <mergeCell ref="G52:M52"/>
    <mergeCell ref="P50:R50"/>
    <mergeCell ref="U48:AA48"/>
    <mergeCell ref="U49:AA49"/>
    <mergeCell ref="O38:O50"/>
    <mergeCell ref="G40:M40"/>
    <mergeCell ref="G41:M41"/>
    <mergeCell ref="G42:M42"/>
    <mergeCell ref="G43:M43"/>
    <mergeCell ref="G44:M44"/>
    <mergeCell ref="P41:R41"/>
    <mergeCell ref="P42:R42"/>
    <mergeCell ref="U42:AA42"/>
    <mergeCell ref="U43:AA43"/>
    <mergeCell ref="U44:AA44"/>
    <mergeCell ref="G36:M36"/>
    <mergeCell ref="G37:M37"/>
    <mergeCell ref="G32:M32"/>
    <mergeCell ref="G29:M29"/>
    <mergeCell ref="G31:M31"/>
    <mergeCell ref="P19:R19"/>
    <mergeCell ref="P23:R23"/>
    <mergeCell ref="O29:O37"/>
    <mergeCell ref="G33:M33"/>
    <mergeCell ref="G34:M34"/>
    <mergeCell ref="G35:M35"/>
    <mergeCell ref="P35:R35"/>
    <mergeCell ref="P36:R36"/>
    <mergeCell ref="P29:R29"/>
    <mergeCell ref="G28:M28"/>
    <mergeCell ref="P24:R24"/>
    <mergeCell ref="P25:R25"/>
    <mergeCell ref="P26:R26"/>
    <mergeCell ref="P27:R27"/>
    <mergeCell ref="P31:R31"/>
    <mergeCell ref="P30:R30"/>
    <mergeCell ref="P32:R32"/>
    <mergeCell ref="P37:R37"/>
    <mergeCell ref="P33:R33"/>
    <mergeCell ref="P34:R34"/>
    <mergeCell ref="G16:M16"/>
    <mergeCell ref="G15:M15"/>
    <mergeCell ref="G17:M17"/>
    <mergeCell ref="G18:M18"/>
    <mergeCell ref="G19:M19"/>
    <mergeCell ref="O15:O28"/>
    <mergeCell ref="G26:M26"/>
    <mergeCell ref="G27:M27"/>
    <mergeCell ref="G23:M23"/>
    <mergeCell ref="G24:M24"/>
    <mergeCell ref="G25:M25"/>
    <mergeCell ref="G20:M20"/>
    <mergeCell ref="G21:M21"/>
    <mergeCell ref="G22:M22"/>
    <mergeCell ref="G30:M30"/>
    <mergeCell ref="J2:M2"/>
    <mergeCell ref="P2:Q2"/>
    <mergeCell ref="G8:M8"/>
    <mergeCell ref="G9:M9"/>
    <mergeCell ref="G10:M10"/>
    <mergeCell ref="G11:M11"/>
    <mergeCell ref="G12:M12"/>
    <mergeCell ref="G13:M13"/>
    <mergeCell ref="P6:R6"/>
    <mergeCell ref="P7:R7"/>
    <mergeCell ref="P8:R8"/>
    <mergeCell ref="P9:R9"/>
    <mergeCell ref="P10:R10"/>
    <mergeCell ref="G7:M7"/>
    <mergeCell ref="O6:O14"/>
    <mergeCell ref="G6:M6"/>
    <mergeCell ref="G14:M14"/>
    <mergeCell ref="P11:R11"/>
    <mergeCell ref="U57:AA57"/>
    <mergeCell ref="P59:R59"/>
    <mergeCell ref="P55:R55"/>
    <mergeCell ref="P56:R56"/>
    <mergeCell ref="A1:C1"/>
    <mergeCell ref="D1:X1"/>
    <mergeCell ref="A3:C3"/>
    <mergeCell ref="D3:S3"/>
    <mergeCell ref="U3:Z3"/>
    <mergeCell ref="Y1:AA1"/>
    <mergeCell ref="U2:AA2"/>
    <mergeCell ref="U4:V4"/>
    <mergeCell ref="X4:Z4"/>
    <mergeCell ref="U5:AA5"/>
    <mergeCell ref="P12:R12"/>
    <mergeCell ref="P13:R13"/>
    <mergeCell ref="U6:AA6"/>
    <mergeCell ref="U7:AA7"/>
    <mergeCell ref="B5:D5"/>
    <mergeCell ref="G5:M5"/>
    <mergeCell ref="P5:R5"/>
    <mergeCell ref="A2:C2"/>
    <mergeCell ref="D2:E2"/>
    <mergeCell ref="F2:G2"/>
    <mergeCell ref="P57:R57"/>
    <mergeCell ref="P58:R58"/>
    <mergeCell ref="U58:AA58"/>
    <mergeCell ref="U59:AA59"/>
    <mergeCell ref="U54:AA54"/>
    <mergeCell ref="U55:AA55"/>
    <mergeCell ref="U56:AA56"/>
    <mergeCell ref="U51:AA51"/>
    <mergeCell ref="O59:O63"/>
    <mergeCell ref="O51:O58"/>
    <mergeCell ref="U52:AA52"/>
    <mergeCell ref="U53:AA53"/>
    <mergeCell ref="U60:AA60"/>
    <mergeCell ref="P63:R63"/>
    <mergeCell ref="U63:AA63"/>
    <mergeCell ref="P62:R62"/>
    <mergeCell ref="U61:AA61"/>
    <mergeCell ref="U62:AA62"/>
    <mergeCell ref="P61:R61"/>
    <mergeCell ref="P60:R60"/>
    <mergeCell ref="P54:R54"/>
    <mergeCell ref="P51:R51"/>
    <mergeCell ref="P52:R52"/>
    <mergeCell ref="P53:R53"/>
  </mergeCells>
  <phoneticPr fontId="23"/>
  <pageMargins left="0.43307086614173229" right="0.15748031496062992" top="0.19685039370078741" bottom="0.15748031496062992" header="0.19685039370078741" footer="0.1574803149606299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>
    <tabColor indexed="47"/>
    <pageSetUpPr fitToPage="1"/>
  </sheetPr>
  <dimension ref="A1:AA88"/>
  <sheetViews>
    <sheetView showZeros="0" topLeftCell="A4" zoomScaleNormal="100" zoomScaleSheetLayoutView="100" workbookViewId="0">
      <selection activeCell="AG38" sqref="AG38"/>
    </sheetView>
  </sheetViews>
  <sheetFormatPr defaultRowHeight="11.25"/>
  <cols>
    <col min="1" max="4" width="3.125" style="7" customWidth="1"/>
    <col min="5" max="6" width="5.625" style="7" customWidth="1"/>
    <col min="7" max="18" width="3.125" style="7" customWidth="1"/>
    <col min="19" max="20" width="5.625" style="7" customWidth="1"/>
    <col min="21" max="62" width="3.125" style="7" customWidth="1"/>
    <col min="63" max="16384" width="9" style="7"/>
  </cols>
  <sheetData>
    <row r="1" spans="1:27" s="1" customFormat="1" ht="18.75" customHeight="1">
      <c r="A1" s="976" t="s">
        <v>1106</v>
      </c>
      <c r="B1" s="977"/>
      <c r="C1" s="977"/>
      <c r="D1" s="966" t="s">
        <v>45</v>
      </c>
      <c r="E1" s="967"/>
      <c r="F1" s="967"/>
      <c r="G1" s="967"/>
      <c r="H1" s="967"/>
      <c r="I1" s="967"/>
      <c r="J1" s="967"/>
      <c r="K1" s="967"/>
      <c r="L1" s="967"/>
      <c r="M1" s="967"/>
      <c r="N1" s="967"/>
      <c r="O1" s="967"/>
      <c r="P1" s="967"/>
      <c r="Q1" s="967"/>
      <c r="R1" s="967"/>
      <c r="S1" s="967"/>
      <c r="T1" s="967"/>
      <c r="U1" s="967"/>
      <c r="V1" s="967"/>
      <c r="W1" s="967"/>
      <c r="X1" s="967"/>
      <c r="Y1" s="960" t="str">
        <f>集計表!AB1</f>
        <v>2025/8</v>
      </c>
      <c r="Z1" s="961"/>
      <c r="AA1" s="962"/>
    </row>
    <row r="2" spans="1:27" ht="18.75" customHeight="1">
      <c r="A2" s="978" t="s">
        <v>56</v>
      </c>
      <c r="B2" s="979"/>
      <c r="C2" s="980"/>
      <c r="D2" s="984">
        <v>2020</v>
      </c>
      <c r="E2" s="984"/>
      <c r="F2" s="974">
        <f>集計表!F2</f>
        <v>45868</v>
      </c>
      <c r="G2" s="974"/>
      <c r="H2" s="2" t="s">
        <v>1402</v>
      </c>
      <c r="I2" s="2" t="s">
        <v>13</v>
      </c>
      <c r="J2" s="968">
        <f>集計表!L2</f>
        <v>45870</v>
      </c>
      <c r="K2" s="969"/>
      <c r="L2" s="969"/>
      <c r="M2" s="969"/>
      <c r="N2" s="3" t="s">
        <v>57</v>
      </c>
      <c r="O2" s="4" t="s">
        <v>14</v>
      </c>
      <c r="P2" s="970">
        <f>集計表!R2</f>
        <v>45871</v>
      </c>
      <c r="Q2" s="970"/>
      <c r="R2" s="5" t="s">
        <v>18</v>
      </c>
      <c r="S2" s="6" t="s">
        <v>19</v>
      </c>
      <c r="T2" s="34" t="s">
        <v>20</v>
      </c>
      <c r="U2" s="963">
        <f>申込書!C9</f>
        <v>0</v>
      </c>
      <c r="V2" s="963"/>
      <c r="W2" s="963"/>
      <c r="X2" s="963"/>
      <c r="Y2" s="963"/>
      <c r="Z2" s="963"/>
      <c r="AA2" s="964"/>
    </row>
    <row r="3" spans="1:27" ht="18.75" customHeight="1">
      <c r="A3" s="981" t="s">
        <v>54</v>
      </c>
      <c r="B3" s="982"/>
      <c r="C3" s="983"/>
      <c r="D3" s="971">
        <f>集計表!D3</f>
        <v>0</v>
      </c>
      <c r="E3" s="972"/>
      <c r="F3" s="972"/>
      <c r="G3" s="972"/>
      <c r="H3" s="972"/>
      <c r="I3" s="972"/>
      <c r="J3" s="972"/>
      <c r="K3" s="972"/>
      <c r="L3" s="972"/>
      <c r="M3" s="972"/>
      <c r="N3" s="972"/>
      <c r="O3" s="972"/>
      <c r="P3" s="972"/>
      <c r="Q3" s="972"/>
      <c r="R3" s="972"/>
      <c r="S3" s="973"/>
      <c r="T3" s="34" t="s">
        <v>59</v>
      </c>
      <c r="U3" s="975">
        <f>集計表!N97</f>
        <v>0</v>
      </c>
      <c r="V3" s="975"/>
      <c r="W3" s="975"/>
      <c r="X3" s="975"/>
      <c r="Y3" s="975"/>
      <c r="Z3" s="975"/>
      <c r="AA3" s="8" t="s">
        <v>60</v>
      </c>
    </row>
    <row r="4" spans="1:27" ht="18.75" customHeight="1">
      <c r="A4" s="7" t="s">
        <v>1636</v>
      </c>
      <c r="U4" s="927" t="s">
        <v>6</v>
      </c>
      <c r="V4" s="927"/>
      <c r="W4" s="12" t="s">
        <v>21</v>
      </c>
      <c r="X4" s="965">
        <f>T66</f>
        <v>0</v>
      </c>
      <c r="Y4" s="927"/>
      <c r="Z4" s="927"/>
      <c r="AA4" s="7" t="s">
        <v>22</v>
      </c>
    </row>
    <row r="5" spans="1:27" ht="12.75" customHeight="1">
      <c r="A5" s="13"/>
      <c r="B5" s="948" t="s">
        <v>23</v>
      </c>
      <c r="C5" s="949"/>
      <c r="D5" s="949"/>
      <c r="E5" s="30" t="s">
        <v>7</v>
      </c>
      <c r="F5" s="31" t="s">
        <v>8</v>
      </c>
      <c r="G5" s="949" t="s">
        <v>24</v>
      </c>
      <c r="H5" s="949"/>
      <c r="I5" s="949"/>
      <c r="J5" s="949"/>
      <c r="K5" s="949"/>
      <c r="L5" s="949"/>
      <c r="M5" s="950"/>
      <c r="O5" s="13"/>
      <c r="P5" s="948" t="s">
        <v>23</v>
      </c>
      <c r="Q5" s="949"/>
      <c r="R5" s="949"/>
      <c r="S5" s="30" t="s">
        <v>7</v>
      </c>
      <c r="T5" s="31" t="s">
        <v>8</v>
      </c>
      <c r="U5" s="949" t="s">
        <v>24</v>
      </c>
      <c r="V5" s="949"/>
      <c r="W5" s="949"/>
      <c r="X5" s="949"/>
      <c r="Y5" s="949"/>
      <c r="Z5" s="949"/>
      <c r="AA5" s="950"/>
    </row>
    <row r="6" spans="1:27" ht="12.75" customHeight="1">
      <c r="A6" s="957" t="s">
        <v>1324</v>
      </c>
      <c r="B6" s="954" t="s">
        <v>1115</v>
      </c>
      <c r="C6" s="955"/>
      <c r="D6" s="956"/>
      <c r="E6" s="26">
        <v>420</v>
      </c>
      <c r="F6" s="25"/>
      <c r="G6" s="1011" t="s">
        <v>1108</v>
      </c>
      <c r="H6" s="1012"/>
      <c r="I6" s="1012"/>
      <c r="J6" s="1012"/>
      <c r="K6" s="1012"/>
      <c r="L6" s="1012"/>
      <c r="M6" s="1013"/>
      <c r="O6" s="957" t="s">
        <v>1330</v>
      </c>
      <c r="P6" s="954" t="s">
        <v>1229</v>
      </c>
      <c r="Q6" s="955"/>
      <c r="R6" s="956"/>
      <c r="S6" s="26">
        <v>770</v>
      </c>
      <c r="T6" s="25"/>
      <c r="U6" s="951" t="s">
        <v>1216</v>
      </c>
      <c r="V6" s="952"/>
      <c r="W6" s="952"/>
      <c r="X6" s="952"/>
      <c r="Y6" s="952"/>
      <c r="Z6" s="952"/>
      <c r="AA6" s="953"/>
    </row>
    <row r="7" spans="1:27" ht="12.75" customHeight="1">
      <c r="A7" s="958"/>
      <c r="B7" s="929" t="s">
        <v>1116</v>
      </c>
      <c r="C7" s="930"/>
      <c r="D7" s="931"/>
      <c r="E7" s="35">
        <v>340</v>
      </c>
      <c r="F7" s="25"/>
      <c r="G7" s="1003" t="s">
        <v>1109</v>
      </c>
      <c r="H7" s="1004"/>
      <c r="I7" s="1004"/>
      <c r="J7" s="1004"/>
      <c r="K7" s="1004"/>
      <c r="L7" s="1004"/>
      <c r="M7" s="1005"/>
      <c r="O7" s="958"/>
      <c r="P7" s="929" t="s">
        <v>1230</v>
      </c>
      <c r="Q7" s="930"/>
      <c r="R7" s="931"/>
      <c r="S7" s="25">
        <v>230</v>
      </c>
      <c r="T7" s="25"/>
      <c r="U7" s="932" t="s">
        <v>1217</v>
      </c>
      <c r="V7" s="933"/>
      <c r="W7" s="933"/>
      <c r="X7" s="933"/>
      <c r="Y7" s="933"/>
      <c r="Z7" s="933"/>
      <c r="AA7" s="934"/>
    </row>
    <row r="8" spans="1:27" ht="12.75" customHeight="1">
      <c r="A8" s="958"/>
      <c r="B8" s="929" t="s">
        <v>1117</v>
      </c>
      <c r="C8" s="930"/>
      <c r="D8" s="931"/>
      <c r="E8" s="35">
        <v>360</v>
      </c>
      <c r="F8" s="25"/>
      <c r="G8" s="1003" t="s">
        <v>1110</v>
      </c>
      <c r="H8" s="1004"/>
      <c r="I8" s="1004"/>
      <c r="J8" s="1004"/>
      <c r="K8" s="1004"/>
      <c r="L8" s="1004"/>
      <c r="M8" s="1005"/>
      <c r="O8" s="958"/>
      <c r="P8" s="929" t="s">
        <v>1231</v>
      </c>
      <c r="Q8" s="930"/>
      <c r="R8" s="931"/>
      <c r="S8" s="25">
        <v>290</v>
      </c>
      <c r="T8" s="25"/>
      <c r="U8" s="932" t="s">
        <v>1218</v>
      </c>
      <c r="V8" s="933"/>
      <c r="W8" s="933"/>
      <c r="X8" s="933"/>
      <c r="Y8" s="933"/>
      <c r="Z8" s="933"/>
      <c r="AA8" s="934"/>
    </row>
    <row r="9" spans="1:27" ht="12.75" customHeight="1">
      <c r="A9" s="958"/>
      <c r="B9" s="929" t="s">
        <v>1118</v>
      </c>
      <c r="C9" s="930"/>
      <c r="D9" s="931"/>
      <c r="E9" s="35">
        <v>760</v>
      </c>
      <c r="F9" s="25"/>
      <c r="G9" s="1003" t="s">
        <v>1111</v>
      </c>
      <c r="H9" s="1004"/>
      <c r="I9" s="1004"/>
      <c r="J9" s="1004"/>
      <c r="K9" s="1004"/>
      <c r="L9" s="1004"/>
      <c r="M9" s="1005"/>
      <c r="O9" s="958"/>
      <c r="P9" s="929" t="s">
        <v>1232</v>
      </c>
      <c r="Q9" s="930"/>
      <c r="R9" s="931"/>
      <c r="S9" s="25">
        <v>520</v>
      </c>
      <c r="T9" s="25"/>
      <c r="U9" s="932" t="s">
        <v>1219</v>
      </c>
      <c r="V9" s="933"/>
      <c r="W9" s="933"/>
      <c r="X9" s="933"/>
      <c r="Y9" s="933"/>
      <c r="Z9" s="933"/>
      <c r="AA9" s="934"/>
    </row>
    <row r="10" spans="1:27" ht="12.75" customHeight="1">
      <c r="A10" s="958"/>
      <c r="B10" s="929" t="s">
        <v>1119</v>
      </c>
      <c r="C10" s="930"/>
      <c r="D10" s="931"/>
      <c r="E10" s="25">
        <v>600</v>
      </c>
      <c r="F10" s="25"/>
      <c r="G10" s="1003" t="s">
        <v>1112</v>
      </c>
      <c r="H10" s="1004"/>
      <c r="I10" s="1004"/>
      <c r="J10" s="1004"/>
      <c r="K10" s="1004"/>
      <c r="L10" s="1004"/>
      <c r="M10" s="1005"/>
      <c r="O10" s="958"/>
      <c r="P10" s="929" t="s">
        <v>1233</v>
      </c>
      <c r="Q10" s="930"/>
      <c r="R10" s="931"/>
      <c r="S10" s="25">
        <v>550</v>
      </c>
      <c r="T10" s="25"/>
      <c r="U10" s="932" t="s">
        <v>1220</v>
      </c>
      <c r="V10" s="933"/>
      <c r="W10" s="933"/>
      <c r="X10" s="933"/>
      <c r="Y10" s="933"/>
      <c r="Z10" s="933"/>
      <c r="AA10" s="934"/>
    </row>
    <row r="11" spans="1:27" ht="12.75" customHeight="1">
      <c r="A11" s="958"/>
      <c r="B11" s="929" t="s">
        <v>1120</v>
      </c>
      <c r="C11" s="930"/>
      <c r="D11" s="931"/>
      <c r="E11" s="25">
        <v>780</v>
      </c>
      <c r="F11" s="25"/>
      <c r="G11" s="1003" t="s">
        <v>1113</v>
      </c>
      <c r="H11" s="1004"/>
      <c r="I11" s="1004"/>
      <c r="J11" s="1004"/>
      <c r="K11" s="1004"/>
      <c r="L11" s="1004"/>
      <c r="M11" s="1005"/>
      <c r="O11" s="958"/>
      <c r="P11" s="929" t="s">
        <v>1234</v>
      </c>
      <c r="Q11" s="930"/>
      <c r="R11" s="931"/>
      <c r="S11" s="25">
        <v>400</v>
      </c>
      <c r="T11" s="25"/>
      <c r="U11" s="932" t="s">
        <v>1221</v>
      </c>
      <c r="V11" s="933"/>
      <c r="W11" s="933"/>
      <c r="X11" s="933"/>
      <c r="Y11" s="933"/>
      <c r="Z11" s="933"/>
      <c r="AA11" s="934"/>
    </row>
    <row r="12" spans="1:27" ht="12.75" customHeight="1">
      <c r="A12" s="958"/>
      <c r="B12" s="938" t="s">
        <v>1121</v>
      </c>
      <c r="C12" s="939"/>
      <c r="D12" s="940"/>
      <c r="E12" s="25">
        <v>660</v>
      </c>
      <c r="F12" s="25"/>
      <c r="G12" s="1014" t="s">
        <v>1114</v>
      </c>
      <c r="H12" s="1015"/>
      <c r="I12" s="1015"/>
      <c r="J12" s="1015"/>
      <c r="K12" s="1015"/>
      <c r="L12" s="1015"/>
      <c r="M12" s="1016"/>
      <c r="O12" s="958"/>
      <c r="P12" s="929" t="s">
        <v>1235</v>
      </c>
      <c r="Q12" s="930"/>
      <c r="R12" s="931"/>
      <c r="S12" s="25">
        <v>300</v>
      </c>
      <c r="T12" s="25"/>
      <c r="U12" s="932" t="s">
        <v>1222</v>
      </c>
      <c r="V12" s="933"/>
      <c r="W12" s="933"/>
      <c r="X12" s="933"/>
      <c r="Y12" s="933"/>
      <c r="Z12" s="933"/>
      <c r="AA12" s="934"/>
    </row>
    <row r="13" spans="1:27" ht="12.75" customHeight="1">
      <c r="A13" s="959"/>
      <c r="B13" s="1006" t="s">
        <v>9</v>
      </c>
      <c r="C13" s="1006"/>
      <c r="D13" s="1007"/>
      <c r="E13" s="29">
        <f>SUM(E6:E12)</f>
        <v>3920</v>
      </c>
      <c r="F13" s="29">
        <f>SUM(F6:F12)</f>
        <v>0</v>
      </c>
      <c r="G13" s="926"/>
      <c r="H13" s="927"/>
      <c r="I13" s="927"/>
      <c r="J13" s="927"/>
      <c r="K13" s="927"/>
      <c r="L13" s="927"/>
      <c r="M13" s="928"/>
      <c r="O13" s="958"/>
      <c r="P13" s="929" t="s">
        <v>1236</v>
      </c>
      <c r="Q13" s="930"/>
      <c r="R13" s="931"/>
      <c r="S13" s="25">
        <v>240</v>
      </c>
      <c r="T13" s="25"/>
      <c r="U13" s="932" t="s">
        <v>1223</v>
      </c>
      <c r="V13" s="933"/>
      <c r="W13" s="933"/>
      <c r="X13" s="933"/>
      <c r="Y13" s="933"/>
      <c r="Z13" s="933"/>
      <c r="AA13" s="934"/>
    </row>
    <row r="14" spans="1:27" ht="12.75" customHeight="1">
      <c r="A14" s="957" t="s">
        <v>1325</v>
      </c>
      <c r="B14" s="954" t="s">
        <v>1130</v>
      </c>
      <c r="C14" s="955"/>
      <c r="D14" s="956"/>
      <c r="E14" s="26">
        <v>490</v>
      </c>
      <c r="F14" s="25"/>
      <c r="G14" s="951" t="s">
        <v>1122</v>
      </c>
      <c r="H14" s="952"/>
      <c r="I14" s="952"/>
      <c r="J14" s="952"/>
      <c r="K14" s="952"/>
      <c r="L14" s="952"/>
      <c r="M14" s="953"/>
      <c r="O14" s="958"/>
      <c r="P14" s="929" t="s">
        <v>1237</v>
      </c>
      <c r="Q14" s="930"/>
      <c r="R14" s="931"/>
      <c r="S14" s="25">
        <v>460</v>
      </c>
      <c r="T14" s="25"/>
      <c r="U14" s="932" t="s">
        <v>1224</v>
      </c>
      <c r="V14" s="933"/>
      <c r="W14" s="933"/>
      <c r="X14" s="933"/>
      <c r="Y14" s="933"/>
      <c r="Z14" s="933"/>
      <c r="AA14" s="934"/>
    </row>
    <row r="15" spans="1:27" ht="12.75" customHeight="1">
      <c r="A15" s="958"/>
      <c r="B15" s="929" t="s">
        <v>1131</v>
      </c>
      <c r="C15" s="930"/>
      <c r="D15" s="931"/>
      <c r="E15" s="25">
        <v>610</v>
      </c>
      <c r="F15" s="25"/>
      <c r="G15" s="932" t="s">
        <v>1123</v>
      </c>
      <c r="H15" s="933"/>
      <c r="I15" s="933"/>
      <c r="J15" s="933"/>
      <c r="K15" s="933"/>
      <c r="L15" s="933"/>
      <c r="M15" s="934"/>
      <c r="O15" s="958"/>
      <c r="P15" s="929" t="s">
        <v>1238</v>
      </c>
      <c r="Q15" s="930"/>
      <c r="R15" s="931"/>
      <c r="S15" s="25">
        <v>360</v>
      </c>
      <c r="T15" s="25"/>
      <c r="U15" s="932" t="s">
        <v>1225</v>
      </c>
      <c r="V15" s="933"/>
      <c r="W15" s="933"/>
      <c r="X15" s="933"/>
      <c r="Y15" s="933"/>
      <c r="Z15" s="933"/>
      <c r="AA15" s="934"/>
    </row>
    <row r="16" spans="1:27" ht="12.75" customHeight="1">
      <c r="A16" s="958"/>
      <c r="B16" s="929" t="s">
        <v>1132</v>
      </c>
      <c r="C16" s="930"/>
      <c r="D16" s="931"/>
      <c r="E16" s="25">
        <v>500</v>
      </c>
      <c r="F16" s="25"/>
      <c r="G16" s="932" t="s">
        <v>1124</v>
      </c>
      <c r="H16" s="933"/>
      <c r="I16" s="933"/>
      <c r="J16" s="933"/>
      <c r="K16" s="933"/>
      <c r="L16" s="933"/>
      <c r="M16" s="934"/>
      <c r="O16" s="958"/>
      <c r="P16" s="929" t="s">
        <v>1239</v>
      </c>
      <c r="Q16" s="930"/>
      <c r="R16" s="931"/>
      <c r="S16" s="25">
        <v>820</v>
      </c>
      <c r="T16" s="25"/>
      <c r="U16" s="932" t="s">
        <v>1226</v>
      </c>
      <c r="V16" s="933"/>
      <c r="W16" s="933"/>
      <c r="X16" s="933"/>
      <c r="Y16" s="933"/>
      <c r="Z16" s="933"/>
      <c r="AA16" s="934"/>
    </row>
    <row r="17" spans="1:27" ht="12.75" customHeight="1">
      <c r="A17" s="958"/>
      <c r="B17" s="929" t="s">
        <v>1133</v>
      </c>
      <c r="C17" s="930"/>
      <c r="D17" s="931"/>
      <c r="E17" s="25">
        <v>140</v>
      </c>
      <c r="F17" s="25"/>
      <c r="G17" s="932" t="s">
        <v>1125</v>
      </c>
      <c r="H17" s="933"/>
      <c r="I17" s="933"/>
      <c r="J17" s="933"/>
      <c r="K17" s="933"/>
      <c r="L17" s="933"/>
      <c r="M17" s="934"/>
      <c r="O17" s="958"/>
      <c r="P17" s="929" t="s">
        <v>1240</v>
      </c>
      <c r="Q17" s="930"/>
      <c r="R17" s="931"/>
      <c r="S17" s="25">
        <v>310</v>
      </c>
      <c r="T17" s="25"/>
      <c r="U17" s="932" t="s">
        <v>1227</v>
      </c>
      <c r="V17" s="933"/>
      <c r="W17" s="933"/>
      <c r="X17" s="933"/>
      <c r="Y17" s="933"/>
      <c r="Z17" s="933"/>
      <c r="AA17" s="934"/>
    </row>
    <row r="18" spans="1:27" ht="12.75" customHeight="1">
      <c r="A18" s="958"/>
      <c r="B18" s="929" t="s">
        <v>1134</v>
      </c>
      <c r="C18" s="930"/>
      <c r="D18" s="931"/>
      <c r="E18" s="25">
        <v>520</v>
      </c>
      <c r="F18" s="25"/>
      <c r="G18" s="932" t="s">
        <v>1126</v>
      </c>
      <c r="H18" s="933"/>
      <c r="I18" s="933"/>
      <c r="J18" s="933"/>
      <c r="K18" s="933"/>
      <c r="L18" s="933"/>
      <c r="M18" s="934"/>
      <c r="O18" s="958"/>
      <c r="P18" s="938" t="s">
        <v>1241</v>
      </c>
      <c r="Q18" s="939"/>
      <c r="R18" s="940"/>
      <c r="S18" s="25">
        <v>180</v>
      </c>
      <c r="T18" s="25"/>
      <c r="U18" s="944" t="s">
        <v>1228</v>
      </c>
      <c r="V18" s="945"/>
      <c r="W18" s="945"/>
      <c r="X18" s="945"/>
      <c r="Y18" s="945"/>
      <c r="Z18" s="945"/>
      <c r="AA18" s="946"/>
    </row>
    <row r="19" spans="1:27" ht="12.75" customHeight="1">
      <c r="A19" s="958"/>
      <c r="B19" s="929" t="s">
        <v>1135</v>
      </c>
      <c r="C19" s="930"/>
      <c r="D19" s="931"/>
      <c r="E19" s="25">
        <v>570</v>
      </c>
      <c r="F19" s="25"/>
      <c r="G19" s="932" t="s">
        <v>1127</v>
      </c>
      <c r="H19" s="933"/>
      <c r="I19" s="933"/>
      <c r="J19" s="933"/>
      <c r="K19" s="933"/>
      <c r="L19" s="933"/>
      <c r="M19" s="934"/>
      <c r="O19" s="959"/>
      <c r="P19" s="941" t="s">
        <v>10</v>
      </c>
      <c r="Q19" s="942"/>
      <c r="R19" s="947"/>
      <c r="S19" s="29">
        <f>SUM(S6:S18)</f>
        <v>5430</v>
      </c>
      <c r="T19" s="29">
        <f>SUM(T6:T18)</f>
        <v>0</v>
      </c>
      <c r="U19" s="926"/>
      <c r="V19" s="927"/>
      <c r="W19" s="927"/>
      <c r="X19" s="927"/>
      <c r="Y19" s="927"/>
      <c r="Z19" s="927"/>
      <c r="AA19" s="928"/>
    </row>
    <row r="20" spans="1:27" ht="12.75" customHeight="1">
      <c r="A20" s="958"/>
      <c r="B20" s="929" t="s">
        <v>1136</v>
      </c>
      <c r="C20" s="930"/>
      <c r="D20" s="931"/>
      <c r="E20" s="25">
        <v>370</v>
      </c>
      <c r="F20" s="25"/>
      <c r="G20" s="932" t="s">
        <v>1128</v>
      </c>
      <c r="H20" s="933"/>
      <c r="I20" s="933"/>
      <c r="J20" s="933"/>
      <c r="K20" s="933"/>
      <c r="L20" s="933"/>
      <c r="M20" s="934"/>
      <c r="O20" s="957" t="s">
        <v>1331</v>
      </c>
      <c r="P20" s="954" t="s">
        <v>1252</v>
      </c>
      <c r="Q20" s="955"/>
      <c r="R20" s="956"/>
      <c r="S20" s="26">
        <v>310</v>
      </c>
      <c r="T20" s="25"/>
      <c r="U20" s="951" t="s">
        <v>1242</v>
      </c>
      <c r="V20" s="952"/>
      <c r="W20" s="952"/>
      <c r="X20" s="952"/>
      <c r="Y20" s="952"/>
      <c r="Z20" s="952"/>
      <c r="AA20" s="953"/>
    </row>
    <row r="21" spans="1:27" ht="12.75" customHeight="1">
      <c r="A21" s="958"/>
      <c r="B21" s="938" t="s">
        <v>1137</v>
      </c>
      <c r="C21" s="939"/>
      <c r="D21" s="940"/>
      <c r="E21" s="25">
        <v>510</v>
      </c>
      <c r="F21" s="25"/>
      <c r="G21" s="944" t="s">
        <v>1129</v>
      </c>
      <c r="H21" s="945"/>
      <c r="I21" s="945"/>
      <c r="J21" s="945"/>
      <c r="K21" s="945"/>
      <c r="L21" s="945"/>
      <c r="M21" s="946"/>
      <c r="O21" s="958"/>
      <c r="P21" s="929" t="s">
        <v>1253</v>
      </c>
      <c r="Q21" s="930"/>
      <c r="R21" s="931"/>
      <c r="S21" s="35">
        <v>460</v>
      </c>
      <c r="T21" s="25"/>
      <c r="U21" s="932" t="s">
        <v>1243</v>
      </c>
      <c r="V21" s="933"/>
      <c r="W21" s="933"/>
      <c r="X21" s="933"/>
      <c r="Y21" s="933"/>
      <c r="Z21" s="933"/>
      <c r="AA21" s="934"/>
    </row>
    <row r="22" spans="1:27" ht="12.75" customHeight="1">
      <c r="A22" s="959"/>
      <c r="B22" s="941" t="s">
        <v>10</v>
      </c>
      <c r="C22" s="942"/>
      <c r="D22" s="943"/>
      <c r="E22" s="29">
        <f>SUM(E14:E21)</f>
        <v>3710</v>
      </c>
      <c r="F22" s="29">
        <f>SUM(F14:F21)</f>
        <v>0</v>
      </c>
      <c r="G22" s="926"/>
      <c r="H22" s="927"/>
      <c r="I22" s="927"/>
      <c r="J22" s="927"/>
      <c r="K22" s="927"/>
      <c r="L22" s="927"/>
      <c r="M22" s="928"/>
      <c r="O22" s="958"/>
      <c r="P22" s="929" t="s">
        <v>1254</v>
      </c>
      <c r="Q22" s="930"/>
      <c r="R22" s="931"/>
      <c r="S22" s="25">
        <v>510</v>
      </c>
      <c r="T22" s="25"/>
      <c r="U22" s="932" t="s">
        <v>1244</v>
      </c>
      <c r="V22" s="933"/>
      <c r="W22" s="933"/>
      <c r="X22" s="933"/>
      <c r="Y22" s="933"/>
      <c r="Z22" s="933"/>
      <c r="AA22" s="934"/>
    </row>
    <row r="23" spans="1:27" ht="12.75" customHeight="1">
      <c r="A23" s="957" t="s">
        <v>1326</v>
      </c>
      <c r="B23" s="954" t="s">
        <v>1152</v>
      </c>
      <c r="C23" s="955"/>
      <c r="D23" s="956"/>
      <c r="E23" s="26">
        <v>450</v>
      </c>
      <c r="F23" s="25"/>
      <c r="G23" s="985" t="s">
        <v>1138</v>
      </c>
      <c r="H23" s="986"/>
      <c r="I23" s="986"/>
      <c r="J23" s="986"/>
      <c r="K23" s="986"/>
      <c r="L23" s="986"/>
      <c r="M23" s="987"/>
      <c r="O23" s="958"/>
      <c r="P23" s="929" t="s">
        <v>1255</v>
      </c>
      <c r="Q23" s="930"/>
      <c r="R23" s="931"/>
      <c r="S23" s="25">
        <v>490</v>
      </c>
      <c r="T23" s="25"/>
      <c r="U23" s="932" t="s">
        <v>1245</v>
      </c>
      <c r="V23" s="933"/>
      <c r="W23" s="933"/>
      <c r="X23" s="933"/>
      <c r="Y23" s="933"/>
      <c r="Z23" s="933"/>
      <c r="AA23" s="934"/>
    </row>
    <row r="24" spans="1:27" ht="12.75" customHeight="1">
      <c r="A24" s="958"/>
      <c r="B24" s="929" t="s">
        <v>1153</v>
      </c>
      <c r="C24" s="930"/>
      <c r="D24" s="931"/>
      <c r="E24" s="25">
        <v>300</v>
      </c>
      <c r="F24" s="25"/>
      <c r="G24" s="923" t="s">
        <v>1139</v>
      </c>
      <c r="H24" s="924"/>
      <c r="I24" s="924"/>
      <c r="J24" s="924"/>
      <c r="K24" s="924"/>
      <c r="L24" s="924"/>
      <c r="M24" s="925"/>
      <c r="O24" s="958"/>
      <c r="P24" s="929" t="s">
        <v>1256</v>
      </c>
      <c r="Q24" s="930"/>
      <c r="R24" s="931"/>
      <c r="S24" s="25">
        <v>350</v>
      </c>
      <c r="T24" s="25"/>
      <c r="U24" s="932" t="s">
        <v>1246</v>
      </c>
      <c r="V24" s="933"/>
      <c r="W24" s="933"/>
      <c r="X24" s="933"/>
      <c r="Y24" s="933"/>
      <c r="Z24" s="933"/>
      <c r="AA24" s="934"/>
    </row>
    <row r="25" spans="1:27" ht="12.75" customHeight="1">
      <c r="A25" s="958"/>
      <c r="B25" s="929" t="s">
        <v>1154</v>
      </c>
      <c r="C25" s="930"/>
      <c r="D25" s="931"/>
      <c r="E25" s="25">
        <v>680</v>
      </c>
      <c r="F25" s="25"/>
      <c r="G25" s="923" t="s">
        <v>1140</v>
      </c>
      <c r="H25" s="924"/>
      <c r="I25" s="924"/>
      <c r="J25" s="924"/>
      <c r="K25" s="924"/>
      <c r="L25" s="924"/>
      <c r="M25" s="925"/>
      <c r="O25" s="958"/>
      <c r="P25" s="929" t="s">
        <v>1257</v>
      </c>
      <c r="Q25" s="930"/>
      <c r="R25" s="931"/>
      <c r="S25" s="25">
        <v>470</v>
      </c>
      <c r="T25" s="25"/>
      <c r="U25" s="932" t="s">
        <v>1247</v>
      </c>
      <c r="V25" s="933"/>
      <c r="W25" s="933"/>
      <c r="X25" s="933"/>
      <c r="Y25" s="933"/>
      <c r="Z25" s="933"/>
      <c r="AA25" s="934"/>
    </row>
    <row r="26" spans="1:27" ht="12.75" customHeight="1">
      <c r="A26" s="958"/>
      <c r="B26" s="929" t="s">
        <v>1155</v>
      </c>
      <c r="C26" s="930"/>
      <c r="D26" s="931"/>
      <c r="E26" s="25">
        <v>120</v>
      </c>
      <c r="F26" s="25"/>
      <c r="G26" s="923" t="s">
        <v>1141</v>
      </c>
      <c r="H26" s="924"/>
      <c r="I26" s="924"/>
      <c r="J26" s="924"/>
      <c r="K26" s="924"/>
      <c r="L26" s="924"/>
      <c r="M26" s="925"/>
      <c r="O26" s="958"/>
      <c r="P26" s="929" t="s">
        <v>1258</v>
      </c>
      <c r="Q26" s="930"/>
      <c r="R26" s="931"/>
      <c r="S26" s="25">
        <v>350</v>
      </c>
      <c r="T26" s="25"/>
      <c r="U26" s="932" t="s">
        <v>1248</v>
      </c>
      <c r="V26" s="933"/>
      <c r="W26" s="933"/>
      <c r="X26" s="933"/>
      <c r="Y26" s="933"/>
      <c r="Z26" s="933"/>
      <c r="AA26" s="934"/>
    </row>
    <row r="27" spans="1:27" ht="12.75" customHeight="1">
      <c r="A27" s="958"/>
      <c r="B27" s="929" t="s">
        <v>1156</v>
      </c>
      <c r="C27" s="930"/>
      <c r="D27" s="931"/>
      <c r="E27" s="25">
        <v>320</v>
      </c>
      <c r="F27" s="25"/>
      <c r="G27" s="923" t="s">
        <v>1142</v>
      </c>
      <c r="H27" s="924"/>
      <c r="I27" s="924"/>
      <c r="J27" s="924"/>
      <c r="K27" s="924"/>
      <c r="L27" s="924"/>
      <c r="M27" s="925"/>
      <c r="O27" s="958"/>
      <c r="P27" s="929" t="s">
        <v>1259</v>
      </c>
      <c r="Q27" s="930"/>
      <c r="R27" s="931"/>
      <c r="S27" s="25">
        <v>490</v>
      </c>
      <c r="T27" s="25"/>
      <c r="U27" s="932" t="s">
        <v>1249</v>
      </c>
      <c r="V27" s="933"/>
      <c r="W27" s="933"/>
      <c r="X27" s="933"/>
      <c r="Y27" s="933"/>
      <c r="Z27" s="933"/>
      <c r="AA27" s="934"/>
    </row>
    <row r="28" spans="1:27" ht="12.75" customHeight="1">
      <c r="A28" s="958"/>
      <c r="B28" s="929" t="s">
        <v>1157</v>
      </c>
      <c r="C28" s="930"/>
      <c r="D28" s="931"/>
      <c r="E28" s="25">
        <v>450</v>
      </c>
      <c r="F28" s="25"/>
      <c r="G28" s="923" t="s">
        <v>1143</v>
      </c>
      <c r="H28" s="924"/>
      <c r="I28" s="924"/>
      <c r="J28" s="924"/>
      <c r="K28" s="924"/>
      <c r="L28" s="924"/>
      <c r="M28" s="925"/>
      <c r="O28" s="958"/>
      <c r="P28" s="929" t="s">
        <v>1260</v>
      </c>
      <c r="Q28" s="930"/>
      <c r="R28" s="931"/>
      <c r="S28" s="25">
        <v>370</v>
      </c>
      <c r="T28" s="25"/>
      <c r="U28" s="932" t="s">
        <v>1250</v>
      </c>
      <c r="V28" s="933"/>
      <c r="W28" s="933"/>
      <c r="X28" s="933"/>
      <c r="Y28" s="933"/>
      <c r="Z28" s="933"/>
      <c r="AA28" s="934"/>
    </row>
    <row r="29" spans="1:27" ht="12.75" customHeight="1">
      <c r="A29" s="958"/>
      <c r="B29" s="929" t="s">
        <v>1392</v>
      </c>
      <c r="C29" s="930"/>
      <c r="D29" s="931"/>
      <c r="E29" s="25">
        <v>500</v>
      </c>
      <c r="F29" s="25"/>
      <c r="G29" s="923" t="s">
        <v>1144</v>
      </c>
      <c r="H29" s="924"/>
      <c r="I29" s="924"/>
      <c r="J29" s="924"/>
      <c r="K29" s="924"/>
      <c r="L29" s="924"/>
      <c r="M29" s="925"/>
      <c r="O29" s="958"/>
      <c r="P29" s="938" t="s">
        <v>1261</v>
      </c>
      <c r="Q29" s="939"/>
      <c r="R29" s="940"/>
      <c r="S29" s="27">
        <v>500</v>
      </c>
      <c r="T29" s="25"/>
      <c r="U29" s="944" t="s">
        <v>1251</v>
      </c>
      <c r="V29" s="945"/>
      <c r="W29" s="945"/>
      <c r="X29" s="945"/>
      <c r="Y29" s="945"/>
      <c r="Z29" s="945"/>
      <c r="AA29" s="946"/>
    </row>
    <row r="30" spans="1:27" ht="12.75" customHeight="1">
      <c r="A30" s="958"/>
      <c r="B30" s="929" t="s">
        <v>1393</v>
      </c>
      <c r="C30" s="930"/>
      <c r="D30" s="931"/>
      <c r="E30" s="25">
        <v>530</v>
      </c>
      <c r="F30" s="25"/>
      <c r="G30" s="923" t="s">
        <v>1145</v>
      </c>
      <c r="H30" s="924"/>
      <c r="I30" s="924"/>
      <c r="J30" s="924"/>
      <c r="K30" s="924"/>
      <c r="L30" s="924"/>
      <c r="M30" s="925"/>
      <c r="O30" s="959"/>
      <c r="P30" s="941" t="s">
        <v>10</v>
      </c>
      <c r="Q30" s="942"/>
      <c r="R30" s="947"/>
      <c r="S30" s="29">
        <f>SUM(S20:S29)</f>
        <v>4300</v>
      </c>
      <c r="T30" s="29">
        <f>SUM(T20:T29)</f>
        <v>0</v>
      </c>
      <c r="U30" s="926"/>
      <c r="V30" s="927"/>
      <c r="W30" s="927"/>
      <c r="X30" s="927"/>
      <c r="Y30" s="927"/>
      <c r="Z30" s="927"/>
      <c r="AA30" s="928"/>
    </row>
    <row r="31" spans="1:27" ht="12.75" customHeight="1">
      <c r="A31" s="958"/>
      <c r="B31" s="929" t="s">
        <v>1158</v>
      </c>
      <c r="C31" s="930"/>
      <c r="D31" s="931"/>
      <c r="E31" s="25">
        <v>680</v>
      </c>
      <c r="F31" s="25"/>
      <c r="G31" s="923" t="s">
        <v>1146</v>
      </c>
      <c r="H31" s="924"/>
      <c r="I31" s="924"/>
      <c r="J31" s="924"/>
      <c r="K31" s="924"/>
      <c r="L31" s="924"/>
      <c r="M31" s="925"/>
      <c r="O31" s="957" t="s">
        <v>1332</v>
      </c>
      <c r="P31" s="954" t="s">
        <v>1275</v>
      </c>
      <c r="Q31" s="955"/>
      <c r="R31" s="956"/>
      <c r="S31" s="26">
        <v>420</v>
      </c>
      <c r="T31" s="25"/>
      <c r="U31" s="985" t="s">
        <v>1262</v>
      </c>
      <c r="V31" s="986"/>
      <c r="W31" s="986"/>
      <c r="X31" s="986"/>
      <c r="Y31" s="986"/>
      <c r="Z31" s="986"/>
      <c r="AA31" s="987"/>
    </row>
    <row r="32" spans="1:27" ht="12.75" customHeight="1">
      <c r="A32" s="958"/>
      <c r="B32" s="929" t="s">
        <v>1159</v>
      </c>
      <c r="C32" s="930"/>
      <c r="D32" s="931"/>
      <c r="E32" s="25">
        <v>590</v>
      </c>
      <c r="F32" s="25"/>
      <c r="G32" s="923" t="s">
        <v>1147</v>
      </c>
      <c r="H32" s="924"/>
      <c r="I32" s="924"/>
      <c r="J32" s="924"/>
      <c r="K32" s="924"/>
      <c r="L32" s="924"/>
      <c r="M32" s="925"/>
      <c r="O32" s="958"/>
      <c r="P32" s="929" t="s">
        <v>1276</v>
      </c>
      <c r="Q32" s="930"/>
      <c r="R32" s="931"/>
      <c r="S32" s="25">
        <v>320</v>
      </c>
      <c r="T32" s="25"/>
      <c r="U32" s="923" t="s">
        <v>1263</v>
      </c>
      <c r="V32" s="924"/>
      <c r="W32" s="924"/>
      <c r="X32" s="924"/>
      <c r="Y32" s="924"/>
      <c r="Z32" s="924"/>
      <c r="AA32" s="925"/>
    </row>
    <row r="33" spans="1:27" ht="12.75" customHeight="1">
      <c r="A33" s="958"/>
      <c r="B33" s="929" t="s">
        <v>1160</v>
      </c>
      <c r="C33" s="930"/>
      <c r="D33" s="931"/>
      <c r="E33" s="25">
        <v>800</v>
      </c>
      <c r="F33" s="25"/>
      <c r="G33" s="923" t="s">
        <v>1148</v>
      </c>
      <c r="H33" s="924"/>
      <c r="I33" s="924"/>
      <c r="J33" s="924"/>
      <c r="K33" s="924"/>
      <c r="L33" s="924"/>
      <c r="M33" s="925"/>
      <c r="O33" s="958"/>
      <c r="P33" s="929" t="s">
        <v>1277</v>
      </c>
      <c r="Q33" s="930"/>
      <c r="R33" s="931"/>
      <c r="S33" s="25">
        <v>380</v>
      </c>
      <c r="T33" s="25"/>
      <c r="U33" s="923" t="s">
        <v>1264</v>
      </c>
      <c r="V33" s="924"/>
      <c r="W33" s="924"/>
      <c r="X33" s="924"/>
      <c r="Y33" s="924"/>
      <c r="Z33" s="924"/>
      <c r="AA33" s="925"/>
    </row>
    <row r="34" spans="1:27" ht="12.75" customHeight="1">
      <c r="A34" s="958"/>
      <c r="B34" s="929" t="s">
        <v>1161</v>
      </c>
      <c r="C34" s="930"/>
      <c r="D34" s="931"/>
      <c r="E34" s="25">
        <v>550</v>
      </c>
      <c r="F34" s="25"/>
      <c r="G34" s="923" t="s">
        <v>1149</v>
      </c>
      <c r="H34" s="924"/>
      <c r="I34" s="924"/>
      <c r="J34" s="924"/>
      <c r="K34" s="924"/>
      <c r="L34" s="924"/>
      <c r="M34" s="925"/>
      <c r="O34" s="958"/>
      <c r="P34" s="929" t="s">
        <v>1278</v>
      </c>
      <c r="Q34" s="930"/>
      <c r="R34" s="931"/>
      <c r="S34" s="25">
        <v>540</v>
      </c>
      <c r="T34" s="25"/>
      <c r="U34" s="923" t="s">
        <v>1265</v>
      </c>
      <c r="V34" s="924"/>
      <c r="W34" s="924"/>
      <c r="X34" s="924"/>
      <c r="Y34" s="924"/>
      <c r="Z34" s="924"/>
      <c r="AA34" s="925"/>
    </row>
    <row r="35" spans="1:27" ht="12.75" customHeight="1">
      <c r="A35" s="958"/>
      <c r="B35" s="929" t="s">
        <v>1162</v>
      </c>
      <c r="C35" s="930"/>
      <c r="D35" s="931"/>
      <c r="E35" s="25">
        <v>550</v>
      </c>
      <c r="F35" s="25"/>
      <c r="G35" s="923" t="s">
        <v>1150</v>
      </c>
      <c r="H35" s="924"/>
      <c r="I35" s="924"/>
      <c r="J35" s="924"/>
      <c r="K35" s="924"/>
      <c r="L35" s="924"/>
      <c r="M35" s="925"/>
      <c r="O35" s="958"/>
      <c r="P35" s="929" t="s">
        <v>1279</v>
      </c>
      <c r="Q35" s="930"/>
      <c r="R35" s="931"/>
      <c r="S35" s="25">
        <v>290</v>
      </c>
      <c r="T35" s="25"/>
      <c r="U35" s="923" t="s">
        <v>1266</v>
      </c>
      <c r="V35" s="924"/>
      <c r="W35" s="924"/>
      <c r="X35" s="924"/>
      <c r="Y35" s="924"/>
      <c r="Z35" s="924"/>
      <c r="AA35" s="925"/>
    </row>
    <row r="36" spans="1:27" ht="12.75" customHeight="1">
      <c r="A36" s="958"/>
      <c r="B36" s="938" t="s">
        <v>1163</v>
      </c>
      <c r="C36" s="939"/>
      <c r="D36" s="940"/>
      <c r="E36" s="25">
        <v>360</v>
      </c>
      <c r="F36" s="25"/>
      <c r="G36" s="989" t="s">
        <v>1151</v>
      </c>
      <c r="H36" s="990"/>
      <c r="I36" s="990"/>
      <c r="J36" s="990"/>
      <c r="K36" s="990"/>
      <c r="L36" s="990"/>
      <c r="M36" s="991"/>
      <c r="O36" s="958"/>
      <c r="P36" s="929" t="s">
        <v>1280</v>
      </c>
      <c r="Q36" s="930"/>
      <c r="R36" s="931"/>
      <c r="S36" s="25">
        <v>240</v>
      </c>
      <c r="T36" s="25"/>
      <c r="U36" s="923" t="s">
        <v>1267</v>
      </c>
      <c r="V36" s="924"/>
      <c r="W36" s="924"/>
      <c r="X36" s="924"/>
      <c r="Y36" s="924"/>
      <c r="Z36" s="924"/>
      <c r="AA36" s="925"/>
    </row>
    <row r="37" spans="1:27" ht="12.75" customHeight="1">
      <c r="A37" s="959"/>
      <c r="B37" s="941" t="s">
        <v>10</v>
      </c>
      <c r="C37" s="942"/>
      <c r="D37" s="947"/>
      <c r="E37" s="29">
        <f>SUM(E23:E36)</f>
        <v>6880</v>
      </c>
      <c r="F37" s="29">
        <f>SUM(F23:F36)</f>
        <v>0</v>
      </c>
      <c r="G37" s="926"/>
      <c r="H37" s="927"/>
      <c r="I37" s="927"/>
      <c r="J37" s="927"/>
      <c r="K37" s="927"/>
      <c r="L37" s="927"/>
      <c r="M37" s="928"/>
      <c r="O37" s="958"/>
      <c r="P37" s="929" t="s">
        <v>1281</v>
      </c>
      <c r="Q37" s="930"/>
      <c r="R37" s="931"/>
      <c r="S37" s="25">
        <v>350</v>
      </c>
      <c r="T37" s="25"/>
      <c r="U37" s="923" t="s">
        <v>1268</v>
      </c>
      <c r="V37" s="924"/>
      <c r="W37" s="924"/>
      <c r="X37" s="924"/>
      <c r="Y37" s="924"/>
      <c r="Z37" s="924"/>
      <c r="AA37" s="925"/>
    </row>
    <row r="38" spans="1:27" ht="12.75" customHeight="1">
      <c r="A38" s="957" t="s">
        <v>1328</v>
      </c>
      <c r="B38" s="954" t="s">
        <v>1171</v>
      </c>
      <c r="C38" s="955"/>
      <c r="D38" s="956"/>
      <c r="E38" s="26">
        <v>580</v>
      </c>
      <c r="F38" s="25"/>
      <c r="G38" s="951" t="s">
        <v>1164</v>
      </c>
      <c r="H38" s="952"/>
      <c r="I38" s="952"/>
      <c r="J38" s="952"/>
      <c r="K38" s="952"/>
      <c r="L38" s="952"/>
      <c r="M38" s="953"/>
      <c r="O38" s="958"/>
      <c r="P38" s="929" t="s">
        <v>1282</v>
      </c>
      <c r="Q38" s="930"/>
      <c r="R38" s="931"/>
      <c r="S38" s="25">
        <v>200</v>
      </c>
      <c r="T38" s="25"/>
      <c r="U38" s="923" t="s">
        <v>1269</v>
      </c>
      <c r="V38" s="924"/>
      <c r="W38" s="924"/>
      <c r="X38" s="924"/>
      <c r="Y38" s="924"/>
      <c r="Z38" s="924"/>
      <c r="AA38" s="925"/>
    </row>
    <row r="39" spans="1:27" ht="12.75" customHeight="1">
      <c r="A39" s="958"/>
      <c r="B39" s="929" t="s">
        <v>1172</v>
      </c>
      <c r="C39" s="930"/>
      <c r="D39" s="931"/>
      <c r="E39" s="25">
        <v>440</v>
      </c>
      <c r="F39" s="25"/>
      <c r="G39" s="932" t="s">
        <v>1165</v>
      </c>
      <c r="H39" s="933"/>
      <c r="I39" s="933"/>
      <c r="J39" s="933"/>
      <c r="K39" s="933"/>
      <c r="L39" s="933"/>
      <c r="M39" s="934"/>
      <c r="O39" s="958"/>
      <c r="P39" s="929" t="s">
        <v>1283</v>
      </c>
      <c r="Q39" s="930"/>
      <c r="R39" s="931"/>
      <c r="S39" s="25">
        <v>350</v>
      </c>
      <c r="T39" s="25"/>
      <c r="U39" s="923" t="s">
        <v>1270</v>
      </c>
      <c r="V39" s="924"/>
      <c r="W39" s="924"/>
      <c r="X39" s="924"/>
      <c r="Y39" s="924"/>
      <c r="Z39" s="924"/>
      <c r="AA39" s="925"/>
    </row>
    <row r="40" spans="1:27" ht="12.75" customHeight="1">
      <c r="A40" s="958"/>
      <c r="B40" s="929" t="s">
        <v>1173</v>
      </c>
      <c r="C40" s="930"/>
      <c r="D40" s="931"/>
      <c r="E40" s="25">
        <v>590</v>
      </c>
      <c r="F40" s="25"/>
      <c r="G40" s="932" t="s">
        <v>1166</v>
      </c>
      <c r="H40" s="933"/>
      <c r="I40" s="933"/>
      <c r="J40" s="933"/>
      <c r="K40" s="933"/>
      <c r="L40" s="933"/>
      <c r="M40" s="934"/>
      <c r="O40" s="958"/>
      <c r="P40" s="929" t="s">
        <v>1284</v>
      </c>
      <c r="Q40" s="930"/>
      <c r="R40" s="931"/>
      <c r="S40" s="25">
        <v>460</v>
      </c>
      <c r="T40" s="25"/>
      <c r="U40" s="923" t="s">
        <v>1271</v>
      </c>
      <c r="V40" s="924"/>
      <c r="W40" s="924"/>
      <c r="X40" s="924"/>
      <c r="Y40" s="924"/>
      <c r="Z40" s="924"/>
      <c r="AA40" s="925"/>
    </row>
    <row r="41" spans="1:27" ht="12.75" customHeight="1">
      <c r="A41" s="958"/>
      <c r="B41" s="929" t="s">
        <v>1174</v>
      </c>
      <c r="C41" s="930"/>
      <c r="D41" s="931"/>
      <c r="E41" s="25">
        <v>480</v>
      </c>
      <c r="F41" s="25"/>
      <c r="G41" s="932" t="s">
        <v>1167</v>
      </c>
      <c r="H41" s="933"/>
      <c r="I41" s="933"/>
      <c r="J41" s="933"/>
      <c r="K41" s="933"/>
      <c r="L41" s="933"/>
      <c r="M41" s="934"/>
      <c r="O41" s="958"/>
      <c r="P41" s="929" t="s">
        <v>1285</v>
      </c>
      <c r="Q41" s="930"/>
      <c r="R41" s="931"/>
      <c r="S41" s="25">
        <v>320</v>
      </c>
      <c r="T41" s="25"/>
      <c r="U41" s="923" t="s">
        <v>1272</v>
      </c>
      <c r="V41" s="924"/>
      <c r="W41" s="924"/>
      <c r="X41" s="924"/>
      <c r="Y41" s="924"/>
      <c r="Z41" s="924"/>
      <c r="AA41" s="925"/>
    </row>
    <row r="42" spans="1:27" ht="12.75" customHeight="1">
      <c r="A42" s="958"/>
      <c r="B42" s="929" t="s">
        <v>1175</v>
      </c>
      <c r="C42" s="930"/>
      <c r="D42" s="931"/>
      <c r="E42" s="25">
        <v>390</v>
      </c>
      <c r="F42" s="25"/>
      <c r="G42" s="932" t="s">
        <v>1168</v>
      </c>
      <c r="H42" s="933"/>
      <c r="I42" s="933"/>
      <c r="J42" s="933"/>
      <c r="K42" s="933"/>
      <c r="L42" s="933"/>
      <c r="M42" s="934"/>
      <c r="O42" s="958"/>
      <c r="P42" s="929" t="s">
        <v>1286</v>
      </c>
      <c r="Q42" s="930"/>
      <c r="R42" s="931"/>
      <c r="S42" s="25">
        <v>470</v>
      </c>
      <c r="T42" s="25"/>
      <c r="U42" s="923" t="s">
        <v>1273</v>
      </c>
      <c r="V42" s="924"/>
      <c r="W42" s="924"/>
      <c r="X42" s="924"/>
      <c r="Y42" s="924"/>
      <c r="Z42" s="924"/>
      <c r="AA42" s="925"/>
    </row>
    <row r="43" spans="1:27" ht="12.75" customHeight="1">
      <c r="A43" s="958"/>
      <c r="B43" s="929" t="s">
        <v>1176</v>
      </c>
      <c r="C43" s="930"/>
      <c r="D43" s="931"/>
      <c r="E43" s="25">
        <v>400</v>
      </c>
      <c r="F43" s="25"/>
      <c r="G43" s="932" t="s">
        <v>1169</v>
      </c>
      <c r="H43" s="933"/>
      <c r="I43" s="933"/>
      <c r="J43" s="933"/>
      <c r="K43" s="933"/>
      <c r="L43" s="933"/>
      <c r="M43" s="934"/>
      <c r="O43" s="958"/>
      <c r="P43" s="938" t="s">
        <v>1287</v>
      </c>
      <c r="Q43" s="939"/>
      <c r="R43" s="940"/>
      <c r="S43" s="25">
        <v>460</v>
      </c>
      <c r="T43" s="25"/>
      <c r="U43" s="989" t="s">
        <v>1274</v>
      </c>
      <c r="V43" s="990"/>
      <c r="W43" s="990"/>
      <c r="X43" s="990"/>
      <c r="Y43" s="990"/>
      <c r="Z43" s="990"/>
      <c r="AA43" s="991"/>
    </row>
    <row r="44" spans="1:27" ht="12.75" customHeight="1">
      <c r="A44" s="958"/>
      <c r="B44" s="938" t="s">
        <v>1177</v>
      </c>
      <c r="C44" s="939"/>
      <c r="D44" s="940"/>
      <c r="E44" s="25">
        <v>340</v>
      </c>
      <c r="F44" s="25"/>
      <c r="G44" s="944" t="s">
        <v>1170</v>
      </c>
      <c r="H44" s="945"/>
      <c r="I44" s="945"/>
      <c r="J44" s="945"/>
      <c r="K44" s="945"/>
      <c r="L44" s="945"/>
      <c r="M44" s="946"/>
      <c r="O44" s="959"/>
      <c r="P44" s="941" t="s">
        <v>10</v>
      </c>
      <c r="Q44" s="942"/>
      <c r="R44" s="947"/>
      <c r="S44" s="29">
        <f>SUM(S31:S43)</f>
        <v>4800</v>
      </c>
      <c r="T44" s="29">
        <f>SUM(T31:T43)</f>
        <v>0</v>
      </c>
      <c r="U44" s="926"/>
      <c r="V44" s="927"/>
      <c r="W44" s="927"/>
      <c r="X44" s="927"/>
      <c r="Y44" s="927"/>
      <c r="Z44" s="927"/>
      <c r="AA44" s="928"/>
    </row>
    <row r="45" spans="1:27" ht="12.75" customHeight="1">
      <c r="A45" s="959"/>
      <c r="B45" s="941" t="s">
        <v>10</v>
      </c>
      <c r="C45" s="942"/>
      <c r="D45" s="943"/>
      <c r="E45" s="29">
        <f>SUM(E38:E44)</f>
        <v>3220</v>
      </c>
      <c r="F45" s="29">
        <f>SUM(F38:F44)</f>
        <v>0</v>
      </c>
      <c r="G45" s="926"/>
      <c r="H45" s="927"/>
      <c r="I45" s="927"/>
      <c r="J45" s="927"/>
      <c r="K45" s="927"/>
      <c r="L45" s="927"/>
      <c r="M45" s="928"/>
      <c r="O45" s="957" t="s">
        <v>1333</v>
      </c>
      <c r="P45" s="954" t="s">
        <v>1298</v>
      </c>
      <c r="Q45" s="955"/>
      <c r="R45" s="956"/>
      <c r="S45" s="26">
        <v>730</v>
      </c>
      <c r="T45" s="25"/>
      <c r="U45" s="951" t="s">
        <v>1288</v>
      </c>
      <c r="V45" s="952"/>
      <c r="W45" s="952"/>
      <c r="X45" s="952"/>
      <c r="Y45" s="952"/>
      <c r="Z45" s="952"/>
      <c r="AA45" s="953"/>
    </row>
    <row r="46" spans="1:27" ht="12.75" customHeight="1">
      <c r="A46" s="957" t="s">
        <v>1327</v>
      </c>
      <c r="B46" s="954" t="s">
        <v>1186</v>
      </c>
      <c r="C46" s="955"/>
      <c r="D46" s="956"/>
      <c r="E46" s="26">
        <v>500</v>
      </c>
      <c r="F46" s="25"/>
      <c r="G46" s="951" t="s">
        <v>1178</v>
      </c>
      <c r="H46" s="952"/>
      <c r="I46" s="952"/>
      <c r="J46" s="952"/>
      <c r="K46" s="952"/>
      <c r="L46" s="952"/>
      <c r="M46" s="953"/>
      <c r="O46" s="958"/>
      <c r="P46" s="929" t="s">
        <v>1299</v>
      </c>
      <c r="Q46" s="930"/>
      <c r="R46" s="931"/>
      <c r="S46" s="25">
        <v>340</v>
      </c>
      <c r="T46" s="25"/>
      <c r="U46" s="932" t="s">
        <v>1289</v>
      </c>
      <c r="V46" s="933"/>
      <c r="W46" s="933"/>
      <c r="X46" s="933"/>
      <c r="Y46" s="933"/>
      <c r="Z46" s="933"/>
      <c r="AA46" s="934"/>
    </row>
    <row r="47" spans="1:27" ht="12.75" customHeight="1">
      <c r="A47" s="958"/>
      <c r="B47" s="929" t="s">
        <v>1187</v>
      </c>
      <c r="C47" s="930"/>
      <c r="D47" s="931"/>
      <c r="E47" s="25">
        <v>390</v>
      </c>
      <c r="F47" s="25"/>
      <c r="G47" s="932" t="s">
        <v>1179</v>
      </c>
      <c r="H47" s="933"/>
      <c r="I47" s="933"/>
      <c r="J47" s="933"/>
      <c r="K47" s="933"/>
      <c r="L47" s="933"/>
      <c r="M47" s="934"/>
      <c r="O47" s="958"/>
      <c r="P47" s="929" t="s">
        <v>1300</v>
      </c>
      <c r="Q47" s="930"/>
      <c r="R47" s="931"/>
      <c r="S47" s="25">
        <v>550</v>
      </c>
      <c r="T47" s="25"/>
      <c r="U47" s="932" t="s">
        <v>1290</v>
      </c>
      <c r="V47" s="933"/>
      <c r="W47" s="933"/>
      <c r="X47" s="933"/>
      <c r="Y47" s="933"/>
      <c r="Z47" s="933"/>
      <c r="AA47" s="934"/>
    </row>
    <row r="48" spans="1:27" ht="12.75" customHeight="1">
      <c r="A48" s="958"/>
      <c r="B48" s="929" t="s">
        <v>1188</v>
      </c>
      <c r="C48" s="930"/>
      <c r="D48" s="931"/>
      <c r="E48" s="25">
        <v>310</v>
      </c>
      <c r="F48" s="25"/>
      <c r="G48" s="932" t="s">
        <v>1180</v>
      </c>
      <c r="H48" s="933"/>
      <c r="I48" s="933"/>
      <c r="J48" s="933"/>
      <c r="K48" s="933"/>
      <c r="L48" s="933"/>
      <c r="M48" s="934"/>
      <c r="O48" s="958"/>
      <c r="P48" s="929" t="s">
        <v>1301</v>
      </c>
      <c r="Q48" s="930"/>
      <c r="R48" s="931"/>
      <c r="S48" s="25">
        <v>570</v>
      </c>
      <c r="T48" s="25"/>
      <c r="U48" s="932" t="s">
        <v>1291</v>
      </c>
      <c r="V48" s="933"/>
      <c r="W48" s="933"/>
      <c r="X48" s="933"/>
      <c r="Y48" s="933"/>
      <c r="Z48" s="933"/>
      <c r="AA48" s="934"/>
    </row>
    <row r="49" spans="1:27" ht="12.75" customHeight="1">
      <c r="A49" s="958"/>
      <c r="B49" s="929" t="s">
        <v>1189</v>
      </c>
      <c r="C49" s="930"/>
      <c r="D49" s="931"/>
      <c r="E49" s="25">
        <v>560</v>
      </c>
      <c r="F49" s="25"/>
      <c r="G49" s="932" t="s">
        <v>1181</v>
      </c>
      <c r="H49" s="933"/>
      <c r="I49" s="933"/>
      <c r="J49" s="933"/>
      <c r="K49" s="933"/>
      <c r="L49" s="933"/>
      <c r="M49" s="934"/>
      <c r="O49" s="958"/>
      <c r="P49" s="929" t="s">
        <v>1302</v>
      </c>
      <c r="Q49" s="930"/>
      <c r="R49" s="931"/>
      <c r="S49" s="25">
        <v>600</v>
      </c>
      <c r="T49" s="25"/>
      <c r="U49" s="932" t="s">
        <v>1292</v>
      </c>
      <c r="V49" s="933"/>
      <c r="W49" s="933"/>
      <c r="X49" s="933"/>
      <c r="Y49" s="933"/>
      <c r="Z49" s="933"/>
      <c r="AA49" s="934"/>
    </row>
    <row r="50" spans="1:27" ht="12.75" customHeight="1">
      <c r="A50" s="958"/>
      <c r="B50" s="929" t="s">
        <v>1190</v>
      </c>
      <c r="C50" s="930"/>
      <c r="D50" s="931"/>
      <c r="E50" s="25">
        <v>350</v>
      </c>
      <c r="F50" s="25"/>
      <c r="G50" s="932" t="s">
        <v>1182</v>
      </c>
      <c r="H50" s="933"/>
      <c r="I50" s="933"/>
      <c r="J50" s="933"/>
      <c r="K50" s="933"/>
      <c r="L50" s="933"/>
      <c r="M50" s="934"/>
      <c r="O50" s="958"/>
      <c r="P50" s="929" t="s">
        <v>1303</v>
      </c>
      <c r="Q50" s="930"/>
      <c r="R50" s="931"/>
      <c r="S50" s="25">
        <v>650</v>
      </c>
      <c r="T50" s="25"/>
      <c r="U50" s="932" t="s">
        <v>1293</v>
      </c>
      <c r="V50" s="933"/>
      <c r="W50" s="933"/>
      <c r="X50" s="933"/>
      <c r="Y50" s="933"/>
      <c r="Z50" s="933"/>
      <c r="AA50" s="934"/>
    </row>
    <row r="51" spans="1:27" ht="12.75" customHeight="1">
      <c r="A51" s="958"/>
      <c r="B51" s="929" t="s">
        <v>1191</v>
      </c>
      <c r="C51" s="930"/>
      <c r="D51" s="931"/>
      <c r="E51" s="25">
        <v>580</v>
      </c>
      <c r="F51" s="25"/>
      <c r="G51" s="932" t="s">
        <v>1183</v>
      </c>
      <c r="H51" s="933"/>
      <c r="I51" s="933"/>
      <c r="J51" s="933"/>
      <c r="K51" s="933"/>
      <c r="L51" s="933"/>
      <c r="M51" s="934"/>
      <c r="O51" s="958"/>
      <c r="P51" s="929" t="s">
        <v>1304</v>
      </c>
      <c r="Q51" s="930"/>
      <c r="R51" s="931"/>
      <c r="S51" s="25">
        <v>290</v>
      </c>
      <c r="T51" s="25"/>
      <c r="U51" s="932" t="s">
        <v>1294</v>
      </c>
      <c r="V51" s="933"/>
      <c r="W51" s="933"/>
      <c r="X51" s="933"/>
      <c r="Y51" s="933"/>
      <c r="Z51" s="933"/>
      <c r="AA51" s="934"/>
    </row>
    <row r="52" spans="1:27" ht="12.75" customHeight="1">
      <c r="A52" s="958"/>
      <c r="B52" s="929" t="s">
        <v>1192</v>
      </c>
      <c r="C52" s="930"/>
      <c r="D52" s="931"/>
      <c r="E52" s="25">
        <v>160</v>
      </c>
      <c r="F52" s="25"/>
      <c r="G52" s="932" t="s">
        <v>1184</v>
      </c>
      <c r="H52" s="933"/>
      <c r="I52" s="933"/>
      <c r="J52" s="933"/>
      <c r="K52" s="933"/>
      <c r="L52" s="933"/>
      <c r="M52" s="934"/>
      <c r="O52" s="958"/>
      <c r="P52" s="929" t="s">
        <v>1305</v>
      </c>
      <c r="Q52" s="930"/>
      <c r="R52" s="931"/>
      <c r="S52" s="25">
        <v>450</v>
      </c>
      <c r="T52" s="25"/>
      <c r="U52" s="932" t="s">
        <v>1295</v>
      </c>
      <c r="V52" s="933"/>
      <c r="W52" s="933"/>
      <c r="X52" s="933"/>
      <c r="Y52" s="933"/>
      <c r="Z52" s="933"/>
      <c r="AA52" s="934"/>
    </row>
    <row r="53" spans="1:27" ht="12.75" customHeight="1">
      <c r="A53" s="958"/>
      <c r="B53" s="938" t="s">
        <v>1193</v>
      </c>
      <c r="C53" s="939"/>
      <c r="D53" s="940"/>
      <c r="E53" s="25">
        <v>320</v>
      </c>
      <c r="F53" s="25"/>
      <c r="G53" s="944" t="s">
        <v>1185</v>
      </c>
      <c r="H53" s="945"/>
      <c r="I53" s="945"/>
      <c r="J53" s="945"/>
      <c r="K53" s="945"/>
      <c r="L53" s="945"/>
      <c r="M53" s="946"/>
      <c r="O53" s="958"/>
      <c r="P53" s="929" t="s">
        <v>1306</v>
      </c>
      <c r="Q53" s="930"/>
      <c r="R53" s="931"/>
      <c r="S53" s="25">
        <v>560</v>
      </c>
      <c r="T53" s="25"/>
      <c r="U53" s="932" t="s">
        <v>1296</v>
      </c>
      <c r="V53" s="933"/>
      <c r="W53" s="933"/>
      <c r="X53" s="933"/>
      <c r="Y53" s="933"/>
      <c r="Z53" s="933"/>
      <c r="AA53" s="934"/>
    </row>
    <row r="54" spans="1:27" ht="12.75" customHeight="1">
      <c r="A54" s="959"/>
      <c r="B54" s="941" t="s">
        <v>10</v>
      </c>
      <c r="C54" s="942"/>
      <c r="D54" s="943"/>
      <c r="E54" s="29">
        <f>SUM(E46:E53)</f>
        <v>3170</v>
      </c>
      <c r="F54" s="29">
        <f>SUM(F46:F53)</f>
        <v>0</v>
      </c>
      <c r="G54" s="935"/>
      <c r="H54" s="936"/>
      <c r="I54" s="936"/>
      <c r="J54" s="936"/>
      <c r="K54" s="936"/>
      <c r="L54" s="936"/>
      <c r="M54" s="937"/>
      <c r="O54" s="958"/>
      <c r="P54" s="938" t="s">
        <v>1307</v>
      </c>
      <c r="Q54" s="939"/>
      <c r="R54" s="940"/>
      <c r="S54" s="25">
        <v>920</v>
      </c>
      <c r="T54" s="25"/>
      <c r="U54" s="944" t="s">
        <v>1297</v>
      </c>
      <c r="V54" s="945"/>
      <c r="W54" s="945"/>
      <c r="X54" s="945"/>
      <c r="Y54" s="945"/>
      <c r="Z54" s="945"/>
      <c r="AA54" s="946"/>
    </row>
    <row r="55" spans="1:27" ht="12.75" customHeight="1">
      <c r="A55" s="957" t="s">
        <v>1329</v>
      </c>
      <c r="B55" s="954" t="s">
        <v>1205</v>
      </c>
      <c r="C55" s="955"/>
      <c r="D55" s="956"/>
      <c r="E55" s="37">
        <v>230</v>
      </c>
      <c r="F55" s="25"/>
      <c r="G55" s="951" t="s">
        <v>1194</v>
      </c>
      <c r="H55" s="952"/>
      <c r="I55" s="952"/>
      <c r="J55" s="952"/>
      <c r="K55" s="952"/>
      <c r="L55" s="952"/>
      <c r="M55" s="953"/>
      <c r="O55" s="959"/>
      <c r="P55" s="941" t="s">
        <v>10</v>
      </c>
      <c r="Q55" s="942"/>
      <c r="R55" s="943"/>
      <c r="S55" s="29">
        <f>SUM(S45:S54)</f>
        <v>5660</v>
      </c>
      <c r="T55" s="29">
        <f>SUM(T45:T54)</f>
        <v>0</v>
      </c>
      <c r="U55" s="926"/>
      <c r="V55" s="927"/>
      <c r="W55" s="927"/>
      <c r="X55" s="927"/>
      <c r="Y55" s="927"/>
      <c r="Z55" s="927"/>
      <c r="AA55" s="928"/>
    </row>
    <row r="56" spans="1:27" ht="12.75" customHeight="1">
      <c r="A56" s="958"/>
      <c r="B56" s="929" t="s">
        <v>1206</v>
      </c>
      <c r="C56" s="930"/>
      <c r="D56" s="931"/>
      <c r="E56" s="25">
        <v>540</v>
      </c>
      <c r="F56" s="25"/>
      <c r="G56" s="932" t="s">
        <v>1195</v>
      </c>
      <c r="H56" s="933"/>
      <c r="I56" s="933"/>
      <c r="J56" s="933"/>
      <c r="K56" s="933"/>
      <c r="L56" s="933"/>
      <c r="M56" s="934"/>
      <c r="O56" s="957" t="s">
        <v>1334</v>
      </c>
      <c r="P56" s="954" t="s">
        <v>1316</v>
      </c>
      <c r="Q56" s="955"/>
      <c r="R56" s="956"/>
      <c r="S56" s="38">
        <v>560</v>
      </c>
      <c r="T56" s="25"/>
      <c r="U56" s="951" t="s">
        <v>1308</v>
      </c>
      <c r="V56" s="952"/>
      <c r="W56" s="952"/>
      <c r="X56" s="952"/>
      <c r="Y56" s="952"/>
      <c r="Z56" s="952"/>
      <c r="AA56" s="953"/>
    </row>
    <row r="57" spans="1:27" s="9" customFormat="1" ht="12.75" customHeight="1">
      <c r="A57" s="958"/>
      <c r="B57" s="929" t="s">
        <v>1207</v>
      </c>
      <c r="C57" s="930"/>
      <c r="D57" s="931"/>
      <c r="E57" s="25">
        <v>480</v>
      </c>
      <c r="F57" s="25"/>
      <c r="G57" s="932" t="s">
        <v>1196</v>
      </c>
      <c r="H57" s="933"/>
      <c r="I57" s="933"/>
      <c r="J57" s="933"/>
      <c r="K57" s="933"/>
      <c r="L57" s="933"/>
      <c r="M57" s="934"/>
      <c r="O57" s="958"/>
      <c r="P57" s="929" t="s">
        <v>1317</v>
      </c>
      <c r="Q57" s="930"/>
      <c r="R57" s="931"/>
      <c r="S57" s="25">
        <v>300</v>
      </c>
      <c r="T57" s="25"/>
      <c r="U57" s="932" t="s">
        <v>1309</v>
      </c>
      <c r="V57" s="933"/>
      <c r="W57" s="933"/>
      <c r="X57" s="933"/>
      <c r="Y57" s="933"/>
      <c r="Z57" s="933"/>
      <c r="AA57" s="934"/>
    </row>
    <row r="58" spans="1:27" ht="12.75" customHeight="1">
      <c r="A58" s="958"/>
      <c r="B58" s="929" t="s">
        <v>1208</v>
      </c>
      <c r="C58" s="930"/>
      <c r="D58" s="931"/>
      <c r="E58" s="25">
        <v>420</v>
      </c>
      <c r="F58" s="25"/>
      <c r="G58" s="932" t="s">
        <v>1197</v>
      </c>
      <c r="H58" s="933"/>
      <c r="I58" s="933"/>
      <c r="J58" s="933"/>
      <c r="K58" s="933"/>
      <c r="L58" s="933"/>
      <c r="M58" s="934"/>
      <c r="N58" s="10"/>
      <c r="O58" s="958"/>
      <c r="P58" s="929" t="s">
        <v>1318</v>
      </c>
      <c r="Q58" s="930"/>
      <c r="R58" s="931"/>
      <c r="S58" s="25">
        <v>650</v>
      </c>
      <c r="T58" s="25"/>
      <c r="U58" s="932" t="s">
        <v>1310</v>
      </c>
      <c r="V58" s="933"/>
      <c r="W58" s="933"/>
      <c r="X58" s="933"/>
      <c r="Y58" s="933"/>
      <c r="Z58" s="933"/>
      <c r="AA58" s="934"/>
    </row>
    <row r="59" spans="1:27" ht="12.75" customHeight="1">
      <c r="A59" s="958"/>
      <c r="B59" s="929" t="s">
        <v>1209</v>
      </c>
      <c r="C59" s="930"/>
      <c r="D59" s="931"/>
      <c r="E59" s="25">
        <v>550</v>
      </c>
      <c r="F59" s="25"/>
      <c r="G59" s="932" t="s">
        <v>1198</v>
      </c>
      <c r="H59" s="933"/>
      <c r="I59" s="933"/>
      <c r="J59" s="933"/>
      <c r="K59" s="933"/>
      <c r="L59" s="933"/>
      <c r="M59" s="934"/>
      <c r="N59" s="11"/>
      <c r="O59" s="958"/>
      <c r="P59" s="929" t="s">
        <v>1319</v>
      </c>
      <c r="Q59" s="930"/>
      <c r="R59" s="931"/>
      <c r="S59" s="25">
        <v>680</v>
      </c>
      <c r="T59" s="25"/>
      <c r="U59" s="932" t="s">
        <v>1311</v>
      </c>
      <c r="V59" s="933"/>
      <c r="W59" s="933"/>
      <c r="X59" s="933"/>
      <c r="Y59" s="933"/>
      <c r="Z59" s="933"/>
      <c r="AA59" s="934"/>
    </row>
    <row r="60" spans="1:27" ht="12.75" customHeight="1">
      <c r="A60" s="958"/>
      <c r="B60" s="929" t="s">
        <v>1210</v>
      </c>
      <c r="C60" s="930"/>
      <c r="D60" s="931"/>
      <c r="E60" s="25">
        <v>270</v>
      </c>
      <c r="F60" s="25"/>
      <c r="G60" s="932" t="s">
        <v>1199</v>
      </c>
      <c r="H60" s="933"/>
      <c r="I60" s="933"/>
      <c r="J60" s="933"/>
      <c r="K60" s="933"/>
      <c r="L60" s="933"/>
      <c r="M60" s="934"/>
      <c r="O60" s="958"/>
      <c r="P60" s="929" t="s">
        <v>1320</v>
      </c>
      <c r="Q60" s="930"/>
      <c r="R60" s="931"/>
      <c r="S60" s="25">
        <v>800</v>
      </c>
      <c r="T60" s="25"/>
      <c r="U60" s="932" t="s">
        <v>1312</v>
      </c>
      <c r="V60" s="933"/>
      <c r="W60" s="933"/>
      <c r="X60" s="933"/>
      <c r="Y60" s="933"/>
      <c r="Z60" s="933"/>
      <c r="AA60" s="934"/>
    </row>
    <row r="61" spans="1:27" ht="12.75" customHeight="1">
      <c r="A61" s="958"/>
      <c r="B61" s="929" t="s">
        <v>1211</v>
      </c>
      <c r="C61" s="930"/>
      <c r="D61" s="931"/>
      <c r="E61" s="25">
        <v>610</v>
      </c>
      <c r="F61" s="25"/>
      <c r="G61" s="932" t="s">
        <v>1200</v>
      </c>
      <c r="H61" s="933"/>
      <c r="I61" s="933"/>
      <c r="J61" s="933"/>
      <c r="K61" s="933"/>
      <c r="L61" s="933"/>
      <c r="M61" s="934"/>
      <c r="O61" s="958"/>
      <c r="P61" s="929" t="s">
        <v>1321</v>
      </c>
      <c r="Q61" s="930"/>
      <c r="R61" s="931"/>
      <c r="S61" s="25">
        <v>1000</v>
      </c>
      <c r="T61" s="25"/>
      <c r="U61" s="932" t="s">
        <v>1313</v>
      </c>
      <c r="V61" s="933"/>
      <c r="W61" s="933"/>
      <c r="X61" s="933"/>
      <c r="Y61" s="933"/>
      <c r="Z61" s="933"/>
      <c r="AA61" s="934"/>
    </row>
    <row r="62" spans="1:27" ht="12.75" customHeight="1">
      <c r="A62" s="958"/>
      <c r="B62" s="929" t="s">
        <v>1212</v>
      </c>
      <c r="C62" s="930"/>
      <c r="D62" s="931"/>
      <c r="E62" s="25">
        <v>610</v>
      </c>
      <c r="F62" s="25"/>
      <c r="G62" s="932" t="s">
        <v>1201</v>
      </c>
      <c r="H62" s="933"/>
      <c r="I62" s="933"/>
      <c r="J62" s="933"/>
      <c r="K62" s="933"/>
      <c r="L62" s="933"/>
      <c r="M62" s="934"/>
      <c r="N62" s="11"/>
      <c r="O62" s="958"/>
      <c r="P62" s="929" t="s">
        <v>1322</v>
      </c>
      <c r="Q62" s="930"/>
      <c r="R62" s="931"/>
      <c r="S62" s="25">
        <v>660</v>
      </c>
      <c r="T62" s="25"/>
      <c r="U62" s="932" t="s">
        <v>1314</v>
      </c>
      <c r="V62" s="933"/>
      <c r="W62" s="933"/>
      <c r="X62" s="933"/>
      <c r="Y62" s="933"/>
      <c r="Z62" s="933"/>
      <c r="AA62" s="934"/>
    </row>
    <row r="63" spans="1:27" ht="12.75" customHeight="1">
      <c r="A63" s="958"/>
      <c r="B63" s="929" t="s">
        <v>1213</v>
      </c>
      <c r="C63" s="930"/>
      <c r="D63" s="931"/>
      <c r="E63" s="25">
        <v>470</v>
      </c>
      <c r="F63" s="25"/>
      <c r="G63" s="932" t="s">
        <v>1202</v>
      </c>
      <c r="H63" s="933"/>
      <c r="I63" s="933"/>
      <c r="J63" s="933"/>
      <c r="K63" s="933"/>
      <c r="L63" s="933"/>
      <c r="M63" s="934"/>
      <c r="O63" s="958"/>
      <c r="P63" s="938" t="s">
        <v>1323</v>
      </c>
      <c r="Q63" s="939"/>
      <c r="R63" s="940"/>
      <c r="S63" s="25">
        <v>910</v>
      </c>
      <c r="T63" s="25"/>
      <c r="U63" s="944" t="s">
        <v>1315</v>
      </c>
      <c r="V63" s="945"/>
      <c r="W63" s="945"/>
      <c r="X63" s="945"/>
      <c r="Y63" s="945"/>
      <c r="Z63" s="945"/>
      <c r="AA63" s="946"/>
    </row>
    <row r="64" spans="1:27" ht="12.75" customHeight="1">
      <c r="A64" s="958"/>
      <c r="B64" s="929" t="s">
        <v>1214</v>
      </c>
      <c r="C64" s="930"/>
      <c r="D64" s="931"/>
      <c r="E64" s="25">
        <v>510</v>
      </c>
      <c r="F64" s="25"/>
      <c r="G64" s="932" t="s">
        <v>1203</v>
      </c>
      <c r="H64" s="933"/>
      <c r="I64" s="933"/>
      <c r="J64" s="933"/>
      <c r="K64" s="933"/>
      <c r="L64" s="933"/>
      <c r="M64" s="934"/>
      <c r="O64" s="959"/>
      <c r="P64" s="941" t="s">
        <v>10</v>
      </c>
      <c r="Q64" s="942"/>
      <c r="R64" s="943"/>
      <c r="S64" s="29">
        <f>SUM(S56:S63)</f>
        <v>5560</v>
      </c>
      <c r="T64" s="29">
        <f>SUM(T56:T63)</f>
        <v>0</v>
      </c>
      <c r="U64" s="926"/>
      <c r="V64" s="927"/>
      <c r="W64" s="927"/>
      <c r="X64" s="927"/>
      <c r="Y64" s="927"/>
      <c r="Z64" s="927"/>
      <c r="AA64" s="928"/>
    </row>
    <row r="65" spans="1:27" ht="12.75" customHeight="1">
      <c r="A65" s="958"/>
      <c r="B65" s="938" t="s">
        <v>1215</v>
      </c>
      <c r="C65" s="939"/>
      <c r="D65" s="940"/>
      <c r="E65" s="25">
        <v>530</v>
      </c>
      <c r="F65" s="25"/>
      <c r="G65" s="944" t="s">
        <v>1204</v>
      </c>
      <c r="H65" s="945"/>
      <c r="I65" s="945"/>
      <c r="J65" s="945"/>
      <c r="K65" s="945"/>
      <c r="L65" s="945"/>
      <c r="M65" s="946"/>
      <c r="O65" s="16"/>
      <c r="P65" s="16"/>
      <c r="Q65" s="16"/>
      <c r="R65" s="16"/>
      <c r="S65" s="16"/>
      <c r="T65" s="22"/>
      <c r="U65" s="16"/>
      <c r="V65" s="16"/>
      <c r="W65" s="16"/>
      <c r="X65" s="16"/>
      <c r="Y65" s="16"/>
      <c r="Z65" s="16"/>
      <c r="AA65" s="16"/>
    </row>
    <row r="66" spans="1:27" ht="12.75" customHeight="1">
      <c r="A66" s="959"/>
      <c r="B66" s="1006" t="s">
        <v>9</v>
      </c>
      <c r="C66" s="1006"/>
      <c r="D66" s="1007"/>
      <c r="E66" s="29">
        <f>SUM(E55:E65)</f>
        <v>5220</v>
      </c>
      <c r="F66" s="29">
        <f>SUM(F55:F65)</f>
        <v>0</v>
      </c>
      <c r="G66" s="926"/>
      <c r="H66" s="927"/>
      <c r="I66" s="927"/>
      <c r="J66" s="927"/>
      <c r="K66" s="927"/>
      <c r="L66" s="927"/>
      <c r="M66" s="928"/>
      <c r="O66" s="995" t="s">
        <v>1107</v>
      </c>
      <c r="P66" s="996"/>
      <c r="Q66" s="996"/>
      <c r="R66" s="997"/>
      <c r="S66" s="32">
        <f>SUM(S64,S55,S44,S30,S19,E13,E22,E37,E45,E54,E66)</f>
        <v>51870</v>
      </c>
      <c r="T66" s="32">
        <f>SUM(T64,T55,T44,T30,T19,F13,F22,F37,F45,F54,F66)</f>
        <v>0</v>
      </c>
    </row>
    <row r="67" spans="1:27" ht="12.75" customHeight="1">
      <c r="A67" s="18"/>
      <c r="E67" s="17"/>
      <c r="F67" s="17"/>
      <c r="O67" s="10"/>
      <c r="P67" s="10"/>
      <c r="Q67" s="10"/>
      <c r="R67" s="10"/>
      <c r="S67" s="17"/>
      <c r="T67" s="17"/>
    </row>
    <row r="68" spans="1:27" ht="12.75" customHeight="1">
      <c r="A68" s="988" t="s">
        <v>28</v>
      </c>
      <c r="B68" s="988"/>
      <c r="C68" s="988"/>
      <c r="D68" s="988"/>
      <c r="E68" s="988"/>
      <c r="F68" s="988"/>
      <c r="G68" s="988"/>
      <c r="H68" s="988"/>
      <c r="I68" s="988"/>
      <c r="J68" s="988"/>
      <c r="K68" s="988"/>
      <c r="L68" s="988"/>
      <c r="M68" s="988"/>
      <c r="N68" s="988"/>
      <c r="O68" s="988"/>
      <c r="P68" s="988"/>
      <c r="Q68" s="988"/>
      <c r="R68" s="988"/>
      <c r="S68" s="988"/>
      <c r="T68" s="988"/>
      <c r="U68" s="988"/>
      <c r="V68" s="988"/>
      <c r="W68" s="988"/>
      <c r="X68" s="988"/>
      <c r="Y68" s="988"/>
      <c r="Z68" s="988"/>
      <c r="AA68" s="988"/>
    </row>
    <row r="69" spans="1:27" ht="12.75" customHeight="1">
      <c r="A69" s="18"/>
      <c r="E69" s="17"/>
      <c r="F69" s="17"/>
      <c r="O69" s="10"/>
      <c r="P69" s="10"/>
      <c r="Q69" s="10"/>
      <c r="R69" s="10"/>
      <c r="S69" s="17"/>
      <c r="T69" s="17"/>
    </row>
    <row r="70" spans="1:27" ht="15" customHeight="1"/>
    <row r="88" spans="15:27" ht="12"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</row>
  </sheetData>
  <mergeCells count="271">
    <mergeCell ref="U53:AA53"/>
    <mergeCell ref="U54:AA54"/>
    <mergeCell ref="U57:AA57"/>
    <mergeCell ref="U42:AA42"/>
    <mergeCell ref="U45:AA45"/>
    <mergeCell ref="U43:AA43"/>
    <mergeCell ref="U61:AA61"/>
    <mergeCell ref="P61:R61"/>
    <mergeCell ref="P62:R62"/>
    <mergeCell ref="U49:AA49"/>
    <mergeCell ref="U50:AA50"/>
    <mergeCell ref="U51:AA51"/>
    <mergeCell ref="U52:AA52"/>
    <mergeCell ref="P63:R63"/>
    <mergeCell ref="A6:A13"/>
    <mergeCell ref="A14:A22"/>
    <mergeCell ref="A23:A37"/>
    <mergeCell ref="A38:A45"/>
    <mergeCell ref="A46:A54"/>
    <mergeCell ref="A55:A66"/>
    <mergeCell ref="P48:R48"/>
    <mergeCell ref="P56:R56"/>
    <mergeCell ref="P57:R57"/>
    <mergeCell ref="P51:R51"/>
    <mergeCell ref="O56:O64"/>
    <mergeCell ref="P50:R50"/>
    <mergeCell ref="G62:M62"/>
    <mergeCell ref="G63:M63"/>
    <mergeCell ref="G64:M64"/>
    <mergeCell ref="P8:R8"/>
    <mergeCell ref="P52:R52"/>
    <mergeCell ref="B61:D61"/>
    <mergeCell ref="B62:D62"/>
    <mergeCell ref="B63:D63"/>
    <mergeCell ref="G65:M65"/>
    <mergeCell ref="B11:D11"/>
    <mergeCell ref="B12:D12"/>
    <mergeCell ref="U38:AA38"/>
    <mergeCell ref="U39:AA39"/>
    <mergeCell ref="U40:AA40"/>
    <mergeCell ref="U41:AA41"/>
    <mergeCell ref="P49:R49"/>
    <mergeCell ref="P45:R45"/>
    <mergeCell ref="P44:R44"/>
    <mergeCell ref="P43:R43"/>
    <mergeCell ref="U48:AA48"/>
    <mergeCell ref="U44:AA44"/>
    <mergeCell ref="U46:AA46"/>
    <mergeCell ref="U47:AA47"/>
    <mergeCell ref="P39:R39"/>
    <mergeCell ref="P40:R40"/>
    <mergeCell ref="P38:R38"/>
    <mergeCell ref="U33:AA33"/>
    <mergeCell ref="U34:AA34"/>
    <mergeCell ref="U35:AA35"/>
    <mergeCell ref="U36:AA36"/>
    <mergeCell ref="U37:AA37"/>
    <mergeCell ref="U28:AA28"/>
    <mergeCell ref="U29:AA29"/>
    <mergeCell ref="P31:R31"/>
    <mergeCell ref="P32:R32"/>
    <mergeCell ref="U31:AA31"/>
    <mergeCell ref="U32:AA32"/>
    <mergeCell ref="P30:R30"/>
    <mergeCell ref="U30:AA30"/>
    <mergeCell ref="P35:R35"/>
    <mergeCell ref="P36:R36"/>
    <mergeCell ref="P37:R37"/>
    <mergeCell ref="P28:R28"/>
    <mergeCell ref="P29:R29"/>
    <mergeCell ref="P33:R33"/>
    <mergeCell ref="P34:R34"/>
    <mergeCell ref="U22:AA22"/>
    <mergeCell ref="U23:AA23"/>
    <mergeCell ref="U24:AA24"/>
    <mergeCell ref="U25:AA25"/>
    <mergeCell ref="U26:AA26"/>
    <mergeCell ref="U27:AA27"/>
    <mergeCell ref="P24:R24"/>
    <mergeCell ref="P25:R25"/>
    <mergeCell ref="P26:R26"/>
    <mergeCell ref="P27:R27"/>
    <mergeCell ref="P23:R23"/>
    <mergeCell ref="U17:AA17"/>
    <mergeCell ref="U18:AA18"/>
    <mergeCell ref="P20:R20"/>
    <mergeCell ref="P21:R21"/>
    <mergeCell ref="P18:R18"/>
    <mergeCell ref="U19:AA19"/>
    <mergeCell ref="U20:AA20"/>
    <mergeCell ref="U21:AA21"/>
    <mergeCell ref="U6:AA6"/>
    <mergeCell ref="U7:AA7"/>
    <mergeCell ref="U8:AA8"/>
    <mergeCell ref="U9:AA9"/>
    <mergeCell ref="U10:AA10"/>
    <mergeCell ref="U11:AA11"/>
    <mergeCell ref="U14:AA14"/>
    <mergeCell ref="U15:AA15"/>
    <mergeCell ref="U16:AA16"/>
    <mergeCell ref="U12:AA12"/>
    <mergeCell ref="U13:AA13"/>
    <mergeCell ref="P19:R19"/>
    <mergeCell ref="P9:R9"/>
    <mergeCell ref="P10:R10"/>
    <mergeCell ref="A68:AA68"/>
    <mergeCell ref="B66:D66"/>
    <mergeCell ref="B64:D64"/>
    <mergeCell ref="B65:D65"/>
    <mergeCell ref="B55:D55"/>
    <mergeCell ref="B57:D57"/>
    <mergeCell ref="B58:D58"/>
    <mergeCell ref="B59:D59"/>
    <mergeCell ref="B56:D56"/>
    <mergeCell ref="G55:M55"/>
    <mergeCell ref="G56:M56"/>
    <mergeCell ref="G57:M57"/>
    <mergeCell ref="U62:AA62"/>
    <mergeCell ref="U63:AA63"/>
    <mergeCell ref="P60:R60"/>
    <mergeCell ref="U59:AA59"/>
    <mergeCell ref="U60:AA60"/>
    <mergeCell ref="U58:AA58"/>
    <mergeCell ref="U55:AA55"/>
    <mergeCell ref="U56:AA56"/>
    <mergeCell ref="G60:M60"/>
    <mergeCell ref="B60:D60"/>
    <mergeCell ref="O66:R66"/>
    <mergeCell ref="G59:M59"/>
    <mergeCell ref="O20:O30"/>
    <mergeCell ref="U64:AA64"/>
    <mergeCell ref="P64:R64"/>
    <mergeCell ref="G46:M46"/>
    <mergeCell ref="B8:D8"/>
    <mergeCell ref="B9:D9"/>
    <mergeCell ref="B10:D10"/>
    <mergeCell ref="B46:D46"/>
    <mergeCell ref="B50:D50"/>
    <mergeCell ref="B51:D51"/>
    <mergeCell ref="B13:D13"/>
    <mergeCell ref="B14:D14"/>
    <mergeCell ref="B19:D19"/>
    <mergeCell ref="B30:D30"/>
    <mergeCell ref="B45:D45"/>
    <mergeCell ref="B16:D16"/>
    <mergeCell ref="B17:D17"/>
    <mergeCell ref="B18:D18"/>
    <mergeCell ref="B15:D15"/>
    <mergeCell ref="B24:D24"/>
    <mergeCell ref="B22:D22"/>
    <mergeCell ref="B23:D23"/>
    <mergeCell ref="B20:D20"/>
    <mergeCell ref="B21:D21"/>
    <mergeCell ref="B54:D54"/>
    <mergeCell ref="G54:M54"/>
    <mergeCell ref="B42:D42"/>
    <mergeCell ref="B41:D41"/>
    <mergeCell ref="B33:D33"/>
    <mergeCell ref="B34:D34"/>
    <mergeCell ref="B35:D35"/>
    <mergeCell ref="G32:M32"/>
    <mergeCell ref="G33:M33"/>
    <mergeCell ref="B44:D44"/>
    <mergeCell ref="G44:M44"/>
    <mergeCell ref="B40:D40"/>
    <mergeCell ref="B36:D36"/>
    <mergeCell ref="B32:D32"/>
    <mergeCell ref="G38:M38"/>
    <mergeCell ref="B38:D38"/>
    <mergeCell ref="B39:D39"/>
    <mergeCell ref="B37:D37"/>
    <mergeCell ref="B43:D43"/>
    <mergeCell ref="G66:M66"/>
    <mergeCell ref="P55:R55"/>
    <mergeCell ref="P58:R58"/>
    <mergeCell ref="P59:R59"/>
    <mergeCell ref="B52:D52"/>
    <mergeCell ref="G45:M45"/>
    <mergeCell ref="B48:D48"/>
    <mergeCell ref="B49:D49"/>
    <mergeCell ref="B53:D53"/>
    <mergeCell ref="B47:D47"/>
    <mergeCell ref="P46:R46"/>
    <mergeCell ref="P47:R47"/>
    <mergeCell ref="O45:O55"/>
    <mergeCell ref="P53:R53"/>
    <mergeCell ref="P54:R54"/>
    <mergeCell ref="G61:M61"/>
    <mergeCell ref="G47:M47"/>
    <mergeCell ref="G48:M48"/>
    <mergeCell ref="G49:M49"/>
    <mergeCell ref="G50:M50"/>
    <mergeCell ref="G51:M51"/>
    <mergeCell ref="G52:M52"/>
    <mergeCell ref="G53:M53"/>
    <mergeCell ref="G58:M58"/>
    <mergeCell ref="O31:O44"/>
    <mergeCell ref="P41:R41"/>
    <mergeCell ref="P42:R42"/>
    <mergeCell ref="G37:M37"/>
    <mergeCell ref="B31:D31"/>
    <mergeCell ref="G34:M34"/>
    <mergeCell ref="G41:M41"/>
    <mergeCell ref="G43:M43"/>
    <mergeCell ref="P14:R14"/>
    <mergeCell ref="G24:M24"/>
    <mergeCell ref="P22:R22"/>
    <mergeCell ref="G30:M30"/>
    <mergeCell ref="G21:M21"/>
    <mergeCell ref="G23:M23"/>
    <mergeCell ref="G22:M22"/>
    <mergeCell ref="G20:M20"/>
    <mergeCell ref="B27:D27"/>
    <mergeCell ref="B28:D28"/>
    <mergeCell ref="B29:D29"/>
    <mergeCell ref="G35:M35"/>
    <mergeCell ref="G36:M36"/>
    <mergeCell ref="G39:M39"/>
    <mergeCell ref="G40:M40"/>
    <mergeCell ref="G42:M42"/>
    <mergeCell ref="O6:O19"/>
    <mergeCell ref="G19:M19"/>
    <mergeCell ref="G17:M17"/>
    <mergeCell ref="G18:M18"/>
    <mergeCell ref="P17:R17"/>
    <mergeCell ref="P16:R16"/>
    <mergeCell ref="G6:M6"/>
    <mergeCell ref="P6:R6"/>
    <mergeCell ref="P7:R7"/>
    <mergeCell ref="P13:R13"/>
    <mergeCell ref="G13:M13"/>
    <mergeCell ref="P12:R12"/>
    <mergeCell ref="P11:R11"/>
    <mergeCell ref="G15:M15"/>
    <mergeCell ref="G14:M14"/>
    <mergeCell ref="G7:M7"/>
    <mergeCell ref="G8:M8"/>
    <mergeCell ref="P15:R15"/>
    <mergeCell ref="G31:M31"/>
    <mergeCell ref="B26:D26"/>
    <mergeCell ref="G16:M16"/>
    <mergeCell ref="B6:D6"/>
    <mergeCell ref="B7:D7"/>
    <mergeCell ref="G9:M9"/>
    <mergeCell ref="G10:M10"/>
    <mergeCell ref="G11:M11"/>
    <mergeCell ref="G12:M12"/>
    <mergeCell ref="B25:D25"/>
    <mergeCell ref="G29:M29"/>
    <mergeCell ref="G28:M28"/>
    <mergeCell ref="G27:M27"/>
    <mergeCell ref="G25:M25"/>
    <mergeCell ref="G26:M26"/>
    <mergeCell ref="U2:AA2"/>
    <mergeCell ref="A1:C1"/>
    <mergeCell ref="D1:X1"/>
    <mergeCell ref="D3:S3"/>
    <mergeCell ref="U3:Z3"/>
    <mergeCell ref="P5:R5"/>
    <mergeCell ref="A3:C3"/>
    <mergeCell ref="Y1:AA1"/>
    <mergeCell ref="A2:C2"/>
    <mergeCell ref="D2:E2"/>
    <mergeCell ref="F2:G2"/>
    <mergeCell ref="J2:M2"/>
    <mergeCell ref="P2:Q2"/>
    <mergeCell ref="X4:Z4"/>
    <mergeCell ref="U4:V4"/>
    <mergeCell ref="U5:AA5"/>
    <mergeCell ref="G5:M5"/>
    <mergeCell ref="B5:D5"/>
  </mergeCells>
  <phoneticPr fontId="23"/>
  <pageMargins left="0.43307086614173229" right="0.15748031496062992" top="0.39370078740157483" bottom="0.15748031496062992" header="0.19685039370078741" footer="0.15748031496062992"/>
  <pageSetup paperSize="9" scale="97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A1:AC93"/>
  <sheetViews>
    <sheetView showZeros="0" topLeftCell="A10" workbookViewId="0">
      <selection sqref="A1:C1"/>
    </sheetView>
  </sheetViews>
  <sheetFormatPr defaultRowHeight="12"/>
  <cols>
    <col min="1" max="4" width="3.125" style="47" customWidth="1"/>
    <col min="5" max="6" width="6.875" style="47" customWidth="1"/>
    <col min="7" max="7" width="2.625" style="47" customWidth="1"/>
    <col min="8" max="8" width="3.75" style="47" customWidth="1"/>
    <col min="9" max="12" width="2.625" style="47" customWidth="1"/>
    <col min="13" max="14" width="3.75" style="47" customWidth="1"/>
    <col min="15" max="18" width="3.125" style="47" customWidth="1"/>
    <col min="19" max="20" width="6.875" style="47" customWidth="1"/>
    <col min="21" max="27" width="2.625" style="47" customWidth="1"/>
    <col min="28" max="62" width="3.125" style="47" customWidth="1"/>
    <col min="63" max="16384" width="9" style="47"/>
  </cols>
  <sheetData>
    <row r="1" spans="1:27" s="40" customFormat="1" ht="18.75" customHeight="1">
      <c r="A1" s="829" t="s">
        <v>1497</v>
      </c>
      <c r="B1" s="699"/>
      <c r="C1" s="699"/>
      <c r="D1" s="1023" t="s">
        <v>1411</v>
      </c>
      <c r="E1" s="1023"/>
      <c r="F1" s="1023"/>
      <c r="G1" s="1023"/>
      <c r="H1" s="1023"/>
      <c r="I1" s="1023"/>
      <c r="J1" s="1023"/>
      <c r="K1" s="1023"/>
      <c r="L1" s="1023"/>
      <c r="M1" s="1023"/>
      <c r="N1" s="1023"/>
      <c r="O1" s="1023"/>
      <c r="P1" s="1023"/>
      <c r="Q1" s="1023"/>
      <c r="R1" s="1023"/>
      <c r="S1" s="1023"/>
      <c r="T1" s="1023"/>
      <c r="U1" s="1023"/>
      <c r="V1" s="1023"/>
      <c r="W1" s="1023"/>
      <c r="X1" s="790" t="str">
        <f>集計表!AB1</f>
        <v>2025/8</v>
      </c>
      <c r="Y1" s="790"/>
      <c r="Z1" s="790"/>
      <c r="AA1" s="791"/>
    </row>
    <row r="2" spans="1:27" ht="18.75" customHeight="1">
      <c r="A2" s="1031" t="s">
        <v>56</v>
      </c>
      <c r="B2" s="701"/>
      <c r="C2" s="702"/>
      <c r="D2" s="796">
        <v>2024</v>
      </c>
      <c r="E2" s="709"/>
      <c r="F2" s="1032">
        <f>集計表!F2</f>
        <v>45868</v>
      </c>
      <c r="G2" s="1032"/>
      <c r="H2" s="156" t="s">
        <v>1402</v>
      </c>
      <c r="I2" s="42"/>
      <c r="J2" s="42" t="s">
        <v>1619</v>
      </c>
      <c r="K2" s="1033">
        <f>集計表!L2</f>
        <v>45870</v>
      </c>
      <c r="L2" s="1033"/>
      <c r="M2" s="1033"/>
      <c r="N2" s="242" t="s">
        <v>1995</v>
      </c>
      <c r="O2" s="44" t="s">
        <v>1620</v>
      </c>
      <c r="P2" s="797">
        <f>集計表!R2</f>
        <v>45871</v>
      </c>
      <c r="Q2" s="797"/>
      <c r="R2" s="45" t="s">
        <v>1621</v>
      </c>
      <c r="S2" s="118" t="s">
        <v>1622</v>
      </c>
      <c r="T2" s="84" t="s">
        <v>1623</v>
      </c>
      <c r="U2" s="1034">
        <f>申込書!C9</f>
        <v>0</v>
      </c>
      <c r="V2" s="714"/>
      <c r="W2" s="714"/>
      <c r="X2" s="714"/>
      <c r="Y2" s="714"/>
      <c r="Z2" s="714"/>
      <c r="AA2" s="715"/>
    </row>
    <row r="3" spans="1:27" ht="18.75" customHeight="1">
      <c r="A3" s="1030" t="s">
        <v>54</v>
      </c>
      <c r="B3" s="704"/>
      <c r="C3" s="705"/>
      <c r="D3" s="1036">
        <f>集計表!D3</f>
        <v>0</v>
      </c>
      <c r="E3" s="1037"/>
      <c r="F3" s="1037"/>
      <c r="G3" s="1037"/>
      <c r="H3" s="1037"/>
      <c r="I3" s="1037"/>
      <c r="J3" s="1037"/>
      <c r="K3" s="1037"/>
      <c r="L3" s="1037"/>
      <c r="M3" s="1037"/>
      <c r="N3" s="1037"/>
      <c r="O3" s="1037"/>
      <c r="P3" s="1037"/>
      <c r="Q3" s="1037"/>
      <c r="R3" s="1037"/>
      <c r="S3" s="1038"/>
      <c r="T3" s="84" t="s">
        <v>59</v>
      </c>
      <c r="U3" s="1035">
        <f>集計表!N97</f>
        <v>0</v>
      </c>
      <c r="V3" s="786"/>
      <c r="W3" s="786"/>
      <c r="X3" s="786"/>
      <c r="Y3" s="786"/>
      <c r="Z3" s="786"/>
      <c r="AA3" s="48" t="s">
        <v>60</v>
      </c>
    </row>
    <row r="4" spans="1:27" ht="15" customHeight="1">
      <c r="A4" s="47" t="s">
        <v>1636</v>
      </c>
      <c r="U4" s="118" t="s">
        <v>6</v>
      </c>
      <c r="V4" s="118"/>
      <c r="W4" s="118"/>
      <c r="X4" s="85" t="s">
        <v>1624</v>
      </c>
      <c r="Y4" s="920">
        <f>T52</f>
        <v>0</v>
      </c>
      <c r="Z4" s="920"/>
      <c r="AA4" s="47" t="s">
        <v>1625</v>
      </c>
    </row>
    <row r="5" spans="1:27" ht="12.75" customHeight="1">
      <c r="A5" s="86"/>
      <c r="B5" s="179" t="s">
        <v>1626</v>
      </c>
      <c r="C5" s="180"/>
      <c r="D5" s="180"/>
      <c r="E5" s="119" t="s">
        <v>7</v>
      </c>
      <c r="F5" s="88" t="s">
        <v>8</v>
      </c>
      <c r="G5" s="180" t="s">
        <v>1627</v>
      </c>
      <c r="H5" s="180"/>
      <c r="I5" s="180"/>
      <c r="J5" s="180"/>
      <c r="K5" s="180"/>
      <c r="L5" s="180"/>
      <c r="M5" s="181"/>
      <c r="O5" s="89"/>
      <c r="P5" s="179" t="s">
        <v>1628</v>
      </c>
      <c r="Q5" s="180"/>
      <c r="R5" s="180"/>
      <c r="S5" s="119" t="s">
        <v>7</v>
      </c>
      <c r="T5" s="88" t="s">
        <v>8</v>
      </c>
      <c r="U5" s="180" t="s">
        <v>1627</v>
      </c>
      <c r="V5" s="180"/>
      <c r="W5" s="180"/>
      <c r="X5" s="180"/>
      <c r="Y5" s="180"/>
      <c r="Z5" s="180"/>
      <c r="AA5" s="181"/>
    </row>
    <row r="6" spans="1:27" ht="12.75" customHeight="1">
      <c r="A6" s="754" t="s">
        <v>1802</v>
      </c>
      <c r="B6" s="182" t="s">
        <v>1963</v>
      </c>
      <c r="C6" s="183"/>
      <c r="D6" s="184"/>
      <c r="E6" s="92"/>
      <c r="F6" s="93"/>
      <c r="G6" s="488" t="s">
        <v>1544</v>
      </c>
      <c r="H6" s="489"/>
      <c r="I6" s="489"/>
      <c r="J6" s="489"/>
      <c r="K6" s="489"/>
      <c r="L6" s="489"/>
      <c r="M6" s="501"/>
      <c r="O6" s="872" t="s">
        <v>1848</v>
      </c>
      <c r="P6" s="182" t="s">
        <v>1677</v>
      </c>
      <c r="Q6" s="183"/>
      <c r="R6" s="184"/>
      <c r="S6" s="122"/>
      <c r="T6" s="123"/>
      <c r="U6" s="488" t="s">
        <v>1514</v>
      </c>
      <c r="V6" s="489"/>
      <c r="W6" s="489"/>
      <c r="X6" s="489"/>
      <c r="Y6" s="489"/>
      <c r="Z6" s="489"/>
      <c r="AA6" s="501"/>
    </row>
    <row r="7" spans="1:27" ht="12.75" customHeight="1">
      <c r="A7" s="755"/>
      <c r="B7" s="137" t="s">
        <v>1644</v>
      </c>
      <c r="C7" s="138"/>
      <c r="D7" s="139"/>
      <c r="E7" s="185"/>
      <c r="F7" s="123">
        <v>0</v>
      </c>
      <c r="G7" s="761" t="s">
        <v>1546</v>
      </c>
      <c r="H7" s="762"/>
      <c r="I7" s="762"/>
      <c r="J7" s="762"/>
      <c r="K7" s="762"/>
      <c r="L7" s="762"/>
      <c r="M7" s="763"/>
      <c r="O7" s="873"/>
      <c r="P7" s="137" t="s">
        <v>1678</v>
      </c>
      <c r="Q7" s="138"/>
      <c r="R7" s="139"/>
      <c r="S7" s="92"/>
      <c r="T7" s="93">
        <v>0</v>
      </c>
      <c r="U7" s="465" t="s">
        <v>1535</v>
      </c>
      <c r="V7" s="466"/>
      <c r="W7" s="466"/>
      <c r="X7" s="466"/>
      <c r="Y7" s="466"/>
      <c r="Z7" s="466"/>
      <c r="AA7" s="478"/>
    </row>
    <row r="8" spans="1:27" ht="12.75" customHeight="1">
      <c r="A8" s="755"/>
      <c r="B8" s="137" t="s">
        <v>1645</v>
      </c>
      <c r="C8" s="138"/>
      <c r="D8" s="139"/>
      <c r="E8" s="92"/>
      <c r="F8" s="93">
        <v>0</v>
      </c>
      <c r="G8" s="465" t="s">
        <v>1548</v>
      </c>
      <c r="H8" s="466"/>
      <c r="I8" s="466"/>
      <c r="J8" s="466"/>
      <c r="K8" s="466"/>
      <c r="L8" s="466"/>
      <c r="M8" s="478"/>
      <c r="O8" s="873"/>
      <c r="P8" s="137" t="s">
        <v>1679</v>
      </c>
      <c r="Q8" s="138"/>
      <c r="R8" s="139"/>
      <c r="S8" s="92"/>
      <c r="T8" s="93">
        <v>0</v>
      </c>
      <c r="U8" s="465" t="s">
        <v>1537</v>
      </c>
      <c r="V8" s="466"/>
      <c r="W8" s="466"/>
      <c r="X8" s="466"/>
      <c r="Y8" s="466"/>
      <c r="Z8" s="466"/>
      <c r="AA8" s="478"/>
    </row>
    <row r="9" spans="1:27" ht="12.75" customHeight="1">
      <c r="A9" s="755"/>
      <c r="B9" s="137" t="s">
        <v>1646</v>
      </c>
      <c r="C9" s="138"/>
      <c r="D9" s="139"/>
      <c r="E9" s="185"/>
      <c r="F9" s="123">
        <v>0</v>
      </c>
      <c r="G9" s="1027" t="s">
        <v>1518</v>
      </c>
      <c r="H9" s="1028"/>
      <c r="I9" s="1028"/>
      <c r="J9" s="1028"/>
      <c r="K9" s="1028"/>
      <c r="L9" s="1028"/>
      <c r="M9" s="1029"/>
      <c r="O9" s="873"/>
      <c r="P9" s="186" t="s">
        <v>1680</v>
      </c>
      <c r="Q9" s="187"/>
      <c r="R9" s="188"/>
      <c r="S9" s="92"/>
      <c r="T9" s="93">
        <v>0</v>
      </c>
      <c r="U9" s="465" t="s">
        <v>1539</v>
      </c>
      <c r="V9" s="466"/>
      <c r="W9" s="466"/>
      <c r="X9" s="466"/>
      <c r="Y9" s="466"/>
      <c r="Z9" s="466"/>
      <c r="AA9" s="478"/>
    </row>
    <row r="10" spans="1:27" ht="12.75" customHeight="1">
      <c r="A10" s="755"/>
      <c r="B10" s="137" t="s">
        <v>1647</v>
      </c>
      <c r="C10" s="138"/>
      <c r="D10" s="139"/>
      <c r="E10" s="92"/>
      <c r="F10" s="93">
        <v>0</v>
      </c>
      <c r="G10" s="465" t="s">
        <v>1519</v>
      </c>
      <c r="H10" s="466"/>
      <c r="I10" s="466"/>
      <c r="J10" s="466"/>
      <c r="K10" s="466"/>
      <c r="L10" s="466"/>
      <c r="M10" s="478"/>
      <c r="O10" s="873"/>
      <c r="P10" s="137" t="s">
        <v>1681</v>
      </c>
      <c r="Q10" s="138"/>
      <c r="R10" s="139"/>
      <c r="S10" s="92"/>
      <c r="T10" s="93">
        <v>0</v>
      </c>
      <c r="U10" s="465" t="s">
        <v>1541</v>
      </c>
      <c r="V10" s="466"/>
      <c r="W10" s="466"/>
      <c r="X10" s="466"/>
      <c r="Y10" s="466"/>
      <c r="Z10" s="466"/>
      <c r="AA10" s="478"/>
    </row>
    <row r="11" spans="1:27" ht="12.75" customHeight="1">
      <c r="A11" s="755"/>
      <c r="B11" s="137" t="s">
        <v>1648</v>
      </c>
      <c r="C11" s="138"/>
      <c r="D11" s="139"/>
      <c r="E11" s="92"/>
      <c r="F11" s="93"/>
      <c r="G11" s="465" t="s">
        <v>1520</v>
      </c>
      <c r="H11" s="466"/>
      <c r="I11" s="466"/>
      <c r="J11" s="466"/>
      <c r="K11" s="466"/>
      <c r="L11" s="466"/>
      <c r="M11" s="478"/>
      <c r="O11" s="873"/>
      <c r="P11" s="186" t="s">
        <v>1682</v>
      </c>
      <c r="Q11" s="187"/>
      <c r="R11" s="188"/>
      <c r="S11" s="125"/>
      <c r="T11" s="126">
        <v>0</v>
      </c>
      <c r="U11" s="580" t="s">
        <v>1542</v>
      </c>
      <c r="V11" s="581"/>
      <c r="W11" s="581"/>
      <c r="X11" s="581"/>
      <c r="Y11" s="581"/>
      <c r="Z11" s="581"/>
      <c r="AA11" s="753"/>
    </row>
    <row r="12" spans="1:27" ht="12.75" customHeight="1">
      <c r="A12" s="755"/>
      <c r="B12" s="137" t="s">
        <v>1649</v>
      </c>
      <c r="C12" s="138"/>
      <c r="D12" s="139"/>
      <c r="E12" s="92"/>
      <c r="F12" s="93">
        <v>0</v>
      </c>
      <c r="G12" s="580" t="s">
        <v>1521</v>
      </c>
      <c r="H12" s="581"/>
      <c r="I12" s="581"/>
      <c r="J12" s="581"/>
      <c r="K12" s="581"/>
      <c r="L12" s="581"/>
      <c r="M12" s="753"/>
      <c r="O12" s="874"/>
      <c r="P12" s="1024" t="s">
        <v>1426</v>
      </c>
      <c r="Q12" s="1025"/>
      <c r="R12" s="1026"/>
      <c r="S12" s="96">
        <f>SUM(S6:S11)</f>
        <v>0</v>
      </c>
      <c r="T12" s="98">
        <f>SUM(T6:T11)</f>
        <v>0</v>
      </c>
      <c r="U12" s="637"/>
      <c r="V12" s="638"/>
      <c r="W12" s="638"/>
      <c r="X12" s="638"/>
      <c r="Y12" s="638"/>
      <c r="Z12" s="638"/>
      <c r="AA12" s="639"/>
    </row>
    <row r="13" spans="1:27" ht="12.75" customHeight="1">
      <c r="A13" s="756"/>
      <c r="B13" s="1024" t="s">
        <v>1426</v>
      </c>
      <c r="C13" s="1025"/>
      <c r="D13" s="1026"/>
      <c r="E13" s="96">
        <f>SUM(E6:E12)</f>
        <v>0</v>
      </c>
      <c r="F13" s="98">
        <f>SUM(F6:F12)</f>
        <v>0</v>
      </c>
      <c r="G13" s="637"/>
      <c r="H13" s="638"/>
      <c r="I13" s="638"/>
      <c r="J13" s="638"/>
      <c r="K13" s="638"/>
      <c r="L13" s="638"/>
      <c r="M13" s="639"/>
      <c r="O13" s="872" t="s">
        <v>1807</v>
      </c>
      <c r="P13" s="182" t="s">
        <v>1931</v>
      </c>
      <c r="Q13" s="183"/>
      <c r="R13" s="184"/>
      <c r="S13" s="185"/>
      <c r="T13" s="123">
        <v>0</v>
      </c>
      <c r="U13" s="488" t="s">
        <v>1594</v>
      </c>
      <c r="V13" s="489"/>
      <c r="W13" s="489"/>
      <c r="X13" s="489"/>
      <c r="Y13" s="489"/>
      <c r="Z13" s="489"/>
      <c r="AA13" s="501"/>
    </row>
    <row r="14" spans="1:27" ht="12.75" customHeight="1">
      <c r="A14" s="754" t="s">
        <v>1801</v>
      </c>
      <c r="B14" s="182" t="s">
        <v>1650</v>
      </c>
      <c r="C14" s="183"/>
      <c r="D14" s="184"/>
      <c r="E14" s="90"/>
      <c r="F14" s="91">
        <v>0</v>
      </c>
      <c r="G14" s="488" t="s">
        <v>1499</v>
      </c>
      <c r="H14" s="489"/>
      <c r="I14" s="489"/>
      <c r="J14" s="489"/>
      <c r="K14" s="489"/>
      <c r="L14" s="489"/>
      <c r="M14" s="501"/>
      <c r="O14" s="873"/>
      <c r="P14" s="137" t="s">
        <v>1932</v>
      </c>
      <c r="Q14" s="138"/>
      <c r="R14" s="139"/>
      <c r="S14" s="92"/>
      <c r="T14" s="93">
        <v>0</v>
      </c>
      <c r="U14" s="465" t="s">
        <v>1564</v>
      </c>
      <c r="V14" s="466"/>
      <c r="W14" s="466"/>
      <c r="X14" s="466"/>
      <c r="Y14" s="466"/>
      <c r="Z14" s="466"/>
      <c r="AA14" s="478"/>
    </row>
    <row r="15" spans="1:27" ht="12.75" customHeight="1">
      <c r="A15" s="755"/>
      <c r="B15" s="137" t="s">
        <v>1651</v>
      </c>
      <c r="C15" s="138"/>
      <c r="D15" s="139"/>
      <c r="E15" s="92"/>
      <c r="F15" s="93">
        <v>0</v>
      </c>
      <c r="G15" s="465" t="s">
        <v>1501</v>
      </c>
      <c r="H15" s="466"/>
      <c r="I15" s="466"/>
      <c r="J15" s="466"/>
      <c r="K15" s="466"/>
      <c r="L15" s="466"/>
      <c r="M15" s="478"/>
      <c r="O15" s="873"/>
      <c r="P15" s="137" t="s">
        <v>1933</v>
      </c>
      <c r="Q15" s="138"/>
      <c r="R15" s="139"/>
      <c r="S15" s="125"/>
      <c r="T15" s="126">
        <v>0</v>
      </c>
      <c r="U15" s="465" t="s">
        <v>1565</v>
      </c>
      <c r="V15" s="466"/>
      <c r="W15" s="466"/>
      <c r="X15" s="466"/>
      <c r="Y15" s="466"/>
      <c r="Z15" s="466"/>
      <c r="AA15" s="478"/>
    </row>
    <row r="16" spans="1:27" ht="12.75" customHeight="1">
      <c r="A16" s="755"/>
      <c r="B16" s="137" t="s">
        <v>1652</v>
      </c>
      <c r="C16" s="138"/>
      <c r="D16" s="139"/>
      <c r="E16" s="92"/>
      <c r="F16" s="93">
        <v>0</v>
      </c>
      <c r="G16" s="465" t="s">
        <v>1503</v>
      </c>
      <c r="H16" s="466"/>
      <c r="I16" s="466"/>
      <c r="J16" s="466"/>
      <c r="K16" s="466"/>
      <c r="L16" s="466"/>
      <c r="M16" s="478"/>
      <c r="O16" s="873"/>
      <c r="P16" s="186" t="s">
        <v>1934</v>
      </c>
      <c r="Q16" s="187"/>
      <c r="R16" s="188"/>
      <c r="S16" s="92"/>
      <c r="T16" s="93">
        <v>0</v>
      </c>
      <c r="U16" s="465" t="s">
        <v>1508</v>
      </c>
      <c r="V16" s="466"/>
      <c r="W16" s="466"/>
      <c r="X16" s="466"/>
      <c r="Y16" s="466"/>
      <c r="Z16" s="466"/>
      <c r="AA16" s="478"/>
    </row>
    <row r="17" spans="1:27" ht="12.75" customHeight="1">
      <c r="A17" s="755"/>
      <c r="B17" s="137" t="s">
        <v>1653</v>
      </c>
      <c r="C17" s="138"/>
      <c r="D17" s="139"/>
      <c r="E17" s="92"/>
      <c r="F17" s="93">
        <v>0</v>
      </c>
      <c r="G17" s="465" t="s">
        <v>1505</v>
      </c>
      <c r="H17" s="466"/>
      <c r="I17" s="466"/>
      <c r="J17" s="466"/>
      <c r="K17" s="466"/>
      <c r="L17" s="466"/>
      <c r="M17" s="478"/>
      <c r="O17" s="873"/>
      <c r="P17" s="137" t="s">
        <v>1935</v>
      </c>
      <c r="Q17" s="138"/>
      <c r="R17" s="139"/>
      <c r="S17" s="125"/>
      <c r="T17" s="126">
        <v>0</v>
      </c>
      <c r="U17" s="465" t="s">
        <v>1510</v>
      </c>
      <c r="V17" s="466"/>
      <c r="W17" s="466"/>
      <c r="X17" s="466"/>
      <c r="Y17" s="466"/>
      <c r="Z17" s="466"/>
      <c r="AA17" s="478"/>
    </row>
    <row r="18" spans="1:27" ht="12.75" customHeight="1">
      <c r="A18" s="755"/>
      <c r="B18" s="137" t="s">
        <v>1654</v>
      </c>
      <c r="C18" s="138"/>
      <c r="D18" s="139"/>
      <c r="E18" s="92"/>
      <c r="F18" s="93">
        <v>0</v>
      </c>
      <c r="G18" s="465" t="s">
        <v>1507</v>
      </c>
      <c r="H18" s="466"/>
      <c r="I18" s="466"/>
      <c r="J18" s="466"/>
      <c r="K18" s="466"/>
      <c r="L18" s="466"/>
      <c r="M18" s="478"/>
      <c r="O18" s="873"/>
      <c r="P18" s="137" t="s">
        <v>1936</v>
      </c>
      <c r="Q18" s="138"/>
      <c r="R18" s="139"/>
      <c r="S18" s="92"/>
      <c r="T18" s="93">
        <v>0</v>
      </c>
      <c r="U18" s="465" t="s">
        <v>1512</v>
      </c>
      <c r="V18" s="466"/>
      <c r="W18" s="466"/>
      <c r="X18" s="466"/>
      <c r="Y18" s="466"/>
      <c r="Z18" s="466"/>
      <c r="AA18" s="478"/>
    </row>
    <row r="19" spans="1:27" ht="12.75" customHeight="1">
      <c r="A19" s="755"/>
      <c r="B19" s="137" t="s">
        <v>1655</v>
      </c>
      <c r="C19" s="138"/>
      <c r="D19" s="139"/>
      <c r="E19" s="92"/>
      <c r="F19" s="93">
        <v>0</v>
      </c>
      <c r="G19" s="465" t="s">
        <v>1509</v>
      </c>
      <c r="H19" s="466"/>
      <c r="I19" s="466"/>
      <c r="J19" s="466"/>
      <c r="K19" s="466"/>
      <c r="L19" s="466"/>
      <c r="M19" s="478"/>
      <c r="O19" s="873"/>
      <c r="P19" s="137" t="s">
        <v>1937</v>
      </c>
      <c r="Q19" s="138"/>
      <c r="R19" s="139"/>
      <c r="S19" s="92"/>
      <c r="T19" s="93">
        <v>0</v>
      </c>
      <c r="U19" s="465" t="s">
        <v>1557</v>
      </c>
      <c r="V19" s="466"/>
      <c r="W19" s="466"/>
      <c r="X19" s="466"/>
      <c r="Y19" s="466"/>
      <c r="Z19" s="466"/>
      <c r="AA19" s="478"/>
    </row>
    <row r="20" spans="1:27" ht="12.75" customHeight="1">
      <c r="A20" s="755"/>
      <c r="B20" s="137" t="s">
        <v>1656</v>
      </c>
      <c r="C20" s="138"/>
      <c r="D20" s="139"/>
      <c r="E20" s="92"/>
      <c r="F20" s="93"/>
      <c r="G20" s="580" t="s">
        <v>1511</v>
      </c>
      <c r="H20" s="581"/>
      <c r="I20" s="581"/>
      <c r="J20" s="581"/>
      <c r="K20" s="581"/>
      <c r="L20" s="581"/>
      <c r="M20" s="753"/>
      <c r="O20" s="873"/>
      <c r="P20" s="137" t="s">
        <v>1938</v>
      </c>
      <c r="Q20" s="138"/>
      <c r="R20" s="139"/>
      <c r="S20" s="92"/>
      <c r="T20" s="93">
        <v>0</v>
      </c>
      <c r="U20" s="580" t="s">
        <v>1559</v>
      </c>
      <c r="V20" s="581"/>
      <c r="W20" s="581"/>
      <c r="X20" s="581"/>
      <c r="Y20" s="581"/>
      <c r="Z20" s="581"/>
      <c r="AA20" s="753"/>
    </row>
    <row r="21" spans="1:27" ht="12.75" customHeight="1">
      <c r="A21" s="756"/>
      <c r="B21" s="1024" t="s">
        <v>1426</v>
      </c>
      <c r="C21" s="1025"/>
      <c r="D21" s="1026"/>
      <c r="E21" s="96">
        <f>SUM(E14:E20)</f>
        <v>0</v>
      </c>
      <c r="F21" s="98">
        <f>SUM(F14:F20)</f>
        <v>0</v>
      </c>
      <c r="G21" s="637"/>
      <c r="H21" s="638"/>
      <c r="I21" s="638"/>
      <c r="J21" s="638"/>
      <c r="K21" s="638"/>
      <c r="L21" s="638"/>
      <c r="M21" s="639"/>
      <c r="O21" s="874"/>
      <c r="P21" s="1024" t="s">
        <v>1426</v>
      </c>
      <c r="Q21" s="1025"/>
      <c r="R21" s="1026"/>
      <c r="S21" s="96">
        <f>SUM(S13:S20)</f>
        <v>0</v>
      </c>
      <c r="T21" s="98">
        <f>SUM(T13:T20)</f>
        <v>0</v>
      </c>
      <c r="U21" s="637"/>
      <c r="V21" s="638"/>
      <c r="W21" s="638"/>
      <c r="X21" s="638"/>
      <c r="Y21" s="638"/>
      <c r="Z21" s="638"/>
      <c r="AA21" s="639"/>
    </row>
    <row r="22" spans="1:27" ht="12.75" customHeight="1">
      <c r="A22" s="872" t="s">
        <v>1803</v>
      </c>
      <c r="B22" s="182" t="s">
        <v>1657</v>
      </c>
      <c r="C22" s="183"/>
      <c r="D22" s="184"/>
      <c r="E22" s="185"/>
      <c r="F22" s="123">
        <v>0</v>
      </c>
      <c r="G22" s="488" t="s">
        <v>1513</v>
      </c>
      <c r="H22" s="489"/>
      <c r="I22" s="489"/>
      <c r="J22" s="489"/>
      <c r="K22" s="489"/>
      <c r="L22" s="489"/>
      <c r="M22" s="501"/>
      <c r="O22" s="754" t="s">
        <v>1808</v>
      </c>
      <c r="P22" s="182" t="s">
        <v>1939</v>
      </c>
      <c r="Q22" s="183"/>
      <c r="R22" s="184"/>
      <c r="S22" s="90"/>
      <c r="T22" s="91">
        <v>0</v>
      </c>
      <c r="U22" s="488" t="s">
        <v>1531</v>
      </c>
      <c r="V22" s="489"/>
      <c r="W22" s="489"/>
      <c r="X22" s="489"/>
      <c r="Y22" s="489"/>
      <c r="Z22" s="489"/>
      <c r="AA22" s="501"/>
    </row>
    <row r="23" spans="1:27" ht="12.75" customHeight="1">
      <c r="A23" s="873"/>
      <c r="B23" s="137" t="s">
        <v>1658</v>
      </c>
      <c r="C23" s="138"/>
      <c r="D23" s="139"/>
      <c r="E23" s="92"/>
      <c r="F23" s="93">
        <v>0</v>
      </c>
      <c r="G23" s="465" t="s">
        <v>1515</v>
      </c>
      <c r="H23" s="466"/>
      <c r="I23" s="466"/>
      <c r="J23" s="466"/>
      <c r="K23" s="466"/>
      <c r="L23" s="466"/>
      <c r="M23" s="478"/>
      <c r="O23" s="755"/>
      <c r="P23" s="137" t="s">
        <v>1940</v>
      </c>
      <c r="Q23" s="138"/>
      <c r="R23" s="139"/>
      <c r="S23" s="92"/>
      <c r="T23" s="93">
        <v>0</v>
      </c>
      <c r="U23" s="465" t="s">
        <v>1533</v>
      </c>
      <c r="V23" s="466"/>
      <c r="W23" s="466"/>
      <c r="X23" s="466"/>
      <c r="Y23" s="466"/>
      <c r="Z23" s="466"/>
      <c r="AA23" s="478"/>
    </row>
    <row r="24" spans="1:27" ht="12.75" customHeight="1">
      <c r="A24" s="873"/>
      <c r="B24" s="137" t="s">
        <v>1659</v>
      </c>
      <c r="C24" s="138"/>
      <c r="D24" s="139"/>
      <c r="E24" s="106"/>
      <c r="F24" s="121">
        <v>0</v>
      </c>
      <c r="G24" s="911" t="s">
        <v>1517</v>
      </c>
      <c r="H24" s="912"/>
      <c r="I24" s="912"/>
      <c r="J24" s="912"/>
      <c r="K24" s="912"/>
      <c r="L24" s="912"/>
      <c r="M24" s="913"/>
      <c r="O24" s="755"/>
      <c r="P24" s="137" t="s">
        <v>1941</v>
      </c>
      <c r="Q24" s="138"/>
      <c r="R24" s="139"/>
      <c r="S24" s="185"/>
      <c r="T24" s="123">
        <v>0</v>
      </c>
      <c r="U24" s="465" t="s">
        <v>1567</v>
      </c>
      <c r="V24" s="466"/>
      <c r="W24" s="466"/>
      <c r="X24" s="466"/>
      <c r="Y24" s="466"/>
      <c r="Z24" s="466"/>
      <c r="AA24" s="478"/>
    </row>
    <row r="25" spans="1:27" ht="12.75" customHeight="1">
      <c r="A25" s="873"/>
      <c r="B25" s="137" t="s">
        <v>1660</v>
      </c>
      <c r="C25" s="138"/>
      <c r="D25" s="139"/>
      <c r="E25" s="106"/>
      <c r="F25" s="121">
        <v>0</v>
      </c>
      <c r="G25" s="911" t="s">
        <v>1523</v>
      </c>
      <c r="H25" s="912"/>
      <c r="I25" s="912"/>
      <c r="J25" s="912"/>
      <c r="K25" s="912"/>
      <c r="L25" s="912"/>
      <c r="M25" s="913"/>
      <c r="O25" s="755"/>
      <c r="P25" s="137" t="s">
        <v>1942</v>
      </c>
      <c r="Q25" s="138"/>
      <c r="R25" s="139"/>
      <c r="S25" s="92"/>
      <c r="T25" s="93">
        <v>0</v>
      </c>
      <c r="U25" s="465" t="s">
        <v>1569</v>
      </c>
      <c r="V25" s="466"/>
      <c r="W25" s="466"/>
      <c r="X25" s="466"/>
      <c r="Y25" s="466"/>
      <c r="Z25" s="466"/>
      <c r="AA25" s="478"/>
    </row>
    <row r="26" spans="1:27" ht="12.75" customHeight="1">
      <c r="A26" s="873"/>
      <c r="B26" s="137" t="s">
        <v>1661</v>
      </c>
      <c r="C26" s="138"/>
      <c r="D26" s="139"/>
      <c r="E26" s="106"/>
      <c r="F26" s="121">
        <v>0</v>
      </c>
      <c r="G26" s="911" t="s">
        <v>1524</v>
      </c>
      <c r="H26" s="912"/>
      <c r="I26" s="912"/>
      <c r="J26" s="912"/>
      <c r="K26" s="912"/>
      <c r="L26" s="912"/>
      <c r="M26" s="913"/>
      <c r="O26" s="755"/>
      <c r="P26" s="137" t="s">
        <v>1943</v>
      </c>
      <c r="Q26" s="138"/>
      <c r="R26" s="139"/>
      <c r="S26" s="92"/>
      <c r="T26" s="93">
        <v>0</v>
      </c>
      <c r="U26" s="465" t="s">
        <v>1571</v>
      </c>
      <c r="V26" s="466"/>
      <c r="W26" s="466"/>
      <c r="X26" s="466"/>
      <c r="Y26" s="466"/>
      <c r="Z26" s="466"/>
      <c r="AA26" s="478"/>
    </row>
    <row r="27" spans="1:27" ht="12.75" customHeight="1">
      <c r="A27" s="873"/>
      <c r="B27" s="137" t="s">
        <v>1662</v>
      </c>
      <c r="C27" s="138"/>
      <c r="D27" s="139"/>
      <c r="E27" s="106"/>
      <c r="F27" s="121">
        <v>0</v>
      </c>
      <c r="G27" s="911" t="s">
        <v>1525</v>
      </c>
      <c r="H27" s="912"/>
      <c r="I27" s="912"/>
      <c r="J27" s="912"/>
      <c r="K27" s="912"/>
      <c r="L27" s="912"/>
      <c r="M27" s="913"/>
      <c r="O27" s="755"/>
      <c r="P27" s="137" t="s">
        <v>1944</v>
      </c>
      <c r="Q27" s="138"/>
      <c r="R27" s="139"/>
      <c r="S27" s="92"/>
      <c r="T27" s="93">
        <v>0</v>
      </c>
      <c r="U27" s="580" t="s">
        <v>1573</v>
      </c>
      <c r="V27" s="581"/>
      <c r="W27" s="581"/>
      <c r="X27" s="581"/>
      <c r="Y27" s="581"/>
      <c r="Z27" s="581"/>
      <c r="AA27" s="753"/>
    </row>
    <row r="28" spans="1:27" ht="12.75" customHeight="1">
      <c r="A28" s="873"/>
      <c r="B28" s="186" t="s">
        <v>1663</v>
      </c>
      <c r="C28" s="187"/>
      <c r="D28" s="188"/>
      <c r="E28" s="106"/>
      <c r="F28" s="121">
        <v>0</v>
      </c>
      <c r="G28" s="911" t="s">
        <v>1526</v>
      </c>
      <c r="H28" s="912"/>
      <c r="I28" s="912"/>
      <c r="J28" s="912"/>
      <c r="K28" s="912"/>
      <c r="L28" s="912"/>
      <c r="M28" s="913"/>
      <c r="O28" s="756"/>
      <c r="P28" s="1024" t="s">
        <v>1426</v>
      </c>
      <c r="Q28" s="1025"/>
      <c r="R28" s="1026"/>
      <c r="S28" s="189">
        <f>SUM(S22:S27)</f>
        <v>0</v>
      </c>
      <c r="T28" s="190">
        <f>SUM(T22:T27)</f>
        <v>0</v>
      </c>
      <c r="U28" s="637"/>
      <c r="V28" s="638"/>
      <c r="W28" s="638"/>
      <c r="X28" s="638"/>
      <c r="Y28" s="638"/>
      <c r="Z28" s="638"/>
      <c r="AA28" s="639"/>
    </row>
    <row r="29" spans="1:27" ht="12.75" customHeight="1">
      <c r="A29" s="873"/>
      <c r="B29" s="137" t="s">
        <v>1904</v>
      </c>
      <c r="C29" s="138"/>
      <c r="D29" s="139"/>
      <c r="E29" s="92"/>
      <c r="F29" s="93">
        <v>0</v>
      </c>
      <c r="G29" s="580" t="s">
        <v>1527</v>
      </c>
      <c r="H29" s="581"/>
      <c r="I29" s="581"/>
      <c r="J29" s="581"/>
      <c r="K29" s="581"/>
      <c r="L29" s="581"/>
      <c r="M29" s="753"/>
      <c r="O29" s="872" t="s">
        <v>1809</v>
      </c>
      <c r="P29" s="182" t="s">
        <v>1945</v>
      </c>
      <c r="Q29" s="183"/>
      <c r="R29" s="184"/>
      <c r="S29" s="127"/>
      <c r="T29" s="128">
        <v>0</v>
      </c>
      <c r="U29" s="488" t="s">
        <v>1615</v>
      </c>
      <c r="V29" s="489"/>
      <c r="W29" s="489"/>
      <c r="X29" s="489"/>
      <c r="Y29" s="489"/>
      <c r="Z29" s="489"/>
      <c r="AA29" s="501"/>
    </row>
    <row r="30" spans="1:27" ht="12.75" customHeight="1">
      <c r="A30" s="874"/>
      <c r="B30" s="1024" t="s">
        <v>1426</v>
      </c>
      <c r="C30" s="1025"/>
      <c r="D30" s="1026"/>
      <c r="E30" s="96">
        <f>SUM(E22:E29)</f>
        <v>0</v>
      </c>
      <c r="F30" s="98">
        <f>SUM(F22:F29)</f>
        <v>0</v>
      </c>
      <c r="G30" s="637"/>
      <c r="H30" s="638"/>
      <c r="I30" s="638"/>
      <c r="J30" s="638"/>
      <c r="K30" s="638"/>
      <c r="L30" s="638"/>
      <c r="M30" s="639"/>
      <c r="O30" s="873"/>
      <c r="P30" s="137" t="s">
        <v>1946</v>
      </c>
      <c r="Q30" s="138"/>
      <c r="R30" s="139"/>
      <c r="S30" s="127"/>
      <c r="T30" s="128">
        <v>0</v>
      </c>
      <c r="U30" s="465" t="s">
        <v>1616</v>
      </c>
      <c r="V30" s="466"/>
      <c r="W30" s="466"/>
      <c r="X30" s="466"/>
      <c r="Y30" s="466"/>
      <c r="Z30" s="466"/>
      <c r="AA30" s="478"/>
    </row>
    <row r="31" spans="1:27" ht="12.75" customHeight="1">
      <c r="A31" s="872" t="s">
        <v>1805</v>
      </c>
      <c r="B31" s="191" t="s">
        <v>1665</v>
      </c>
      <c r="C31" s="192"/>
      <c r="D31" s="193"/>
      <c r="E31" s="122"/>
      <c r="F31" s="194">
        <v>0</v>
      </c>
      <c r="G31" s="488" t="s">
        <v>1528</v>
      </c>
      <c r="H31" s="489"/>
      <c r="I31" s="489"/>
      <c r="J31" s="489"/>
      <c r="K31" s="489"/>
      <c r="L31" s="489"/>
      <c r="M31" s="501"/>
      <c r="O31" s="873"/>
      <c r="P31" s="137" t="s">
        <v>1947</v>
      </c>
      <c r="Q31" s="138"/>
      <c r="R31" s="139"/>
      <c r="S31" s="195"/>
      <c r="T31" s="196">
        <v>0</v>
      </c>
      <c r="U31" s="197" t="s">
        <v>1617</v>
      </c>
      <c r="V31" s="198"/>
      <c r="W31" s="198"/>
      <c r="X31" s="198"/>
      <c r="Y31" s="198"/>
      <c r="Z31" s="198"/>
      <c r="AA31" s="199"/>
    </row>
    <row r="32" spans="1:27" ht="12.75" customHeight="1">
      <c r="A32" s="873"/>
      <c r="B32" s="137" t="s">
        <v>1666</v>
      </c>
      <c r="C32" s="138"/>
      <c r="D32" s="139"/>
      <c r="E32" s="106"/>
      <c r="F32" s="121">
        <v>0</v>
      </c>
      <c r="G32" s="465" t="s">
        <v>1530</v>
      </c>
      <c r="H32" s="466"/>
      <c r="I32" s="466"/>
      <c r="J32" s="466"/>
      <c r="K32" s="466"/>
      <c r="L32" s="466"/>
      <c r="M32" s="478"/>
      <c r="O32" s="873"/>
      <c r="P32" s="186" t="s">
        <v>1948</v>
      </c>
      <c r="Q32" s="187"/>
      <c r="R32" s="188"/>
      <c r="S32" s="127"/>
      <c r="T32" s="128">
        <v>0</v>
      </c>
      <c r="U32" s="580" t="s">
        <v>1618</v>
      </c>
      <c r="V32" s="581"/>
      <c r="W32" s="581"/>
      <c r="X32" s="581"/>
      <c r="Y32" s="581"/>
      <c r="Z32" s="581"/>
      <c r="AA32" s="753"/>
    </row>
    <row r="33" spans="1:27" ht="12.75" customHeight="1">
      <c r="A33" s="873"/>
      <c r="B33" s="137" t="s">
        <v>1667</v>
      </c>
      <c r="C33" s="138"/>
      <c r="D33" s="139"/>
      <c r="E33" s="92"/>
      <c r="F33" s="93">
        <v>0</v>
      </c>
      <c r="G33" s="465" t="s">
        <v>1522</v>
      </c>
      <c r="H33" s="466"/>
      <c r="I33" s="466"/>
      <c r="J33" s="466"/>
      <c r="K33" s="466"/>
      <c r="L33" s="466"/>
      <c r="M33" s="478"/>
      <c r="O33" s="874"/>
      <c r="P33" s="1024" t="s">
        <v>1426</v>
      </c>
      <c r="Q33" s="1025"/>
      <c r="R33" s="1026"/>
      <c r="S33" s="189">
        <f>SUM(S29:S32)</f>
        <v>0</v>
      </c>
      <c r="T33" s="190">
        <f>SUM(T29:T32)</f>
        <v>0</v>
      </c>
      <c r="U33" s="637"/>
      <c r="V33" s="638"/>
      <c r="W33" s="638"/>
      <c r="X33" s="638"/>
      <c r="Y33" s="638"/>
      <c r="Z33" s="638"/>
      <c r="AA33" s="639"/>
    </row>
    <row r="34" spans="1:27" ht="12.75" customHeight="1">
      <c r="A34" s="873"/>
      <c r="B34" s="137" t="s">
        <v>1668</v>
      </c>
      <c r="C34" s="138"/>
      <c r="D34" s="139"/>
      <c r="E34" s="185"/>
      <c r="F34" s="123">
        <v>0</v>
      </c>
      <c r="G34" s="465" t="s">
        <v>1551</v>
      </c>
      <c r="H34" s="466"/>
      <c r="I34" s="466"/>
      <c r="J34" s="466"/>
      <c r="K34" s="466"/>
      <c r="L34" s="466"/>
      <c r="M34" s="478"/>
      <c r="O34" s="872" t="s">
        <v>1810</v>
      </c>
      <c r="P34" s="182" t="s">
        <v>1949</v>
      </c>
      <c r="Q34" s="183"/>
      <c r="R34" s="184"/>
      <c r="S34" s="185"/>
      <c r="T34" s="123">
        <v>0</v>
      </c>
      <c r="U34" s="488" t="s">
        <v>1580</v>
      </c>
      <c r="V34" s="489"/>
      <c r="W34" s="489"/>
      <c r="X34" s="489"/>
      <c r="Y34" s="489"/>
      <c r="Z34" s="489"/>
      <c r="AA34" s="501"/>
    </row>
    <row r="35" spans="1:27" ht="12.75" customHeight="1">
      <c r="A35" s="873"/>
      <c r="B35" s="137" t="s">
        <v>1669</v>
      </c>
      <c r="C35" s="138"/>
      <c r="D35" s="139"/>
      <c r="E35" s="92"/>
      <c r="F35" s="93">
        <v>0</v>
      </c>
      <c r="G35" s="465" t="s">
        <v>1553</v>
      </c>
      <c r="H35" s="466"/>
      <c r="I35" s="466"/>
      <c r="J35" s="466"/>
      <c r="K35" s="466"/>
      <c r="L35" s="466"/>
      <c r="M35" s="478"/>
      <c r="O35" s="873"/>
      <c r="P35" s="137" t="s">
        <v>1950</v>
      </c>
      <c r="Q35" s="138"/>
      <c r="R35" s="139"/>
      <c r="S35" s="92"/>
      <c r="T35" s="93">
        <v>0</v>
      </c>
      <c r="U35" s="465" t="s">
        <v>1582</v>
      </c>
      <c r="V35" s="466"/>
      <c r="W35" s="466"/>
      <c r="X35" s="466"/>
      <c r="Y35" s="466"/>
      <c r="Z35" s="466"/>
      <c r="AA35" s="478"/>
    </row>
    <row r="36" spans="1:27" ht="12.75" customHeight="1">
      <c r="A36" s="873"/>
      <c r="B36" s="200" t="s">
        <v>1670</v>
      </c>
      <c r="C36" s="201"/>
      <c r="D36" s="202"/>
      <c r="E36" s="92"/>
      <c r="F36" s="93">
        <v>0</v>
      </c>
      <c r="G36" s="580" t="s">
        <v>1555</v>
      </c>
      <c r="H36" s="581"/>
      <c r="I36" s="581"/>
      <c r="J36" s="581"/>
      <c r="K36" s="581"/>
      <c r="L36" s="581"/>
      <c r="M36" s="753"/>
      <c r="O36" s="873"/>
      <c r="P36" s="137" t="s">
        <v>1951</v>
      </c>
      <c r="Q36" s="138"/>
      <c r="R36" s="139"/>
      <c r="S36" s="92"/>
      <c r="T36" s="93">
        <v>0</v>
      </c>
      <c r="U36" s="465" t="s">
        <v>1584</v>
      </c>
      <c r="V36" s="466"/>
      <c r="W36" s="466"/>
      <c r="X36" s="466"/>
      <c r="Y36" s="466"/>
      <c r="Z36" s="466"/>
      <c r="AA36" s="478"/>
    </row>
    <row r="37" spans="1:27" ht="12.75" customHeight="1">
      <c r="A37" s="874"/>
      <c r="B37" s="1024" t="s">
        <v>1426</v>
      </c>
      <c r="C37" s="1025"/>
      <c r="D37" s="1026"/>
      <c r="E37" s="96">
        <f>SUM(E31:E36)</f>
        <v>0</v>
      </c>
      <c r="F37" s="98">
        <f>SUM(F31:F36)</f>
        <v>0</v>
      </c>
      <c r="G37" s="637"/>
      <c r="H37" s="638"/>
      <c r="I37" s="638"/>
      <c r="J37" s="638"/>
      <c r="K37" s="638"/>
      <c r="L37" s="638"/>
      <c r="M37" s="639"/>
      <c r="O37" s="873"/>
      <c r="P37" s="137" t="s">
        <v>1952</v>
      </c>
      <c r="Q37" s="138"/>
      <c r="R37" s="139"/>
      <c r="S37" s="125"/>
      <c r="T37" s="126">
        <v>0</v>
      </c>
      <c r="U37" s="465" t="s">
        <v>1586</v>
      </c>
      <c r="V37" s="466"/>
      <c r="W37" s="466"/>
      <c r="X37" s="466"/>
      <c r="Y37" s="466"/>
      <c r="Z37" s="466"/>
      <c r="AA37" s="478"/>
    </row>
    <row r="38" spans="1:27" ht="12.75" customHeight="1">
      <c r="A38" s="872" t="s">
        <v>1806</v>
      </c>
      <c r="B38" s="137" t="s">
        <v>1664</v>
      </c>
      <c r="C38" s="138"/>
      <c r="D38" s="139"/>
      <c r="E38" s="92"/>
      <c r="F38" s="93">
        <v>0</v>
      </c>
      <c r="G38" s="488" t="s">
        <v>1575</v>
      </c>
      <c r="H38" s="489"/>
      <c r="I38" s="489"/>
      <c r="J38" s="489"/>
      <c r="K38" s="489"/>
      <c r="L38" s="489"/>
      <c r="M38" s="501"/>
      <c r="O38" s="873"/>
      <c r="P38" s="137" t="s">
        <v>1953</v>
      </c>
      <c r="Q38" s="138"/>
      <c r="R38" s="139"/>
      <c r="S38" s="125"/>
      <c r="T38" s="126">
        <v>0</v>
      </c>
      <c r="U38" s="580" t="s">
        <v>1614</v>
      </c>
      <c r="V38" s="581"/>
      <c r="W38" s="581"/>
      <c r="X38" s="581"/>
      <c r="Y38" s="581"/>
      <c r="Z38" s="581"/>
      <c r="AA38" s="753"/>
    </row>
    <row r="39" spans="1:27" ht="12.75" customHeight="1">
      <c r="A39" s="873"/>
      <c r="B39" s="137" t="s">
        <v>1671</v>
      </c>
      <c r="C39" s="138"/>
      <c r="D39" s="139"/>
      <c r="E39" s="92"/>
      <c r="F39" s="93">
        <v>0</v>
      </c>
      <c r="G39" s="465" t="s">
        <v>1577</v>
      </c>
      <c r="H39" s="466"/>
      <c r="I39" s="466"/>
      <c r="J39" s="466"/>
      <c r="K39" s="466"/>
      <c r="L39" s="466"/>
      <c r="M39" s="478"/>
      <c r="O39" s="874"/>
      <c r="P39" s="1024" t="s">
        <v>1426</v>
      </c>
      <c r="Q39" s="1025"/>
      <c r="R39" s="1026"/>
      <c r="S39" s="96">
        <f>SUM(S34:S38)</f>
        <v>0</v>
      </c>
      <c r="T39" s="98">
        <f>SUM(T34:T38)</f>
        <v>0</v>
      </c>
      <c r="U39" s="637"/>
      <c r="V39" s="638"/>
      <c r="W39" s="638"/>
      <c r="X39" s="638"/>
      <c r="Y39" s="638"/>
      <c r="Z39" s="638"/>
      <c r="AA39" s="639"/>
    </row>
    <row r="40" spans="1:27" ht="12.75" customHeight="1">
      <c r="A40" s="873"/>
      <c r="B40" s="137" t="s">
        <v>1672</v>
      </c>
      <c r="C40" s="138"/>
      <c r="D40" s="139"/>
      <c r="E40" s="92"/>
      <c r="F40" s="93">
        <v>0</v>
      </c>
      <c r="G40" s="465" t="s">
        <v>1578</v>
      </c>
      <c r="H40" s="466"/>
      <c r="I40" s="466"/>
      <c r="J40" s="466"/>
      <c r="K40" s="466"/>
      <c r="L40" s="466"/>
      <c r="M40" s="478"/>
      <c r="O40" s="872" t="s">
        <v>1811</v>
      </c>
      <c r="P40" s="182" t="s">
        <v>1954</v>
      </c>
      <c r="Q40" s="183"/>
      <c r="R40" s="184"/>
      <c r="S40" s="203"/>
      <c r="T40" s="204">
        <v>0</v>
      </c>
      <c r="U40" s="488" t="s">
        <v>1561</v>
      </c>
      <c r="V40" s="489"/>
      <c r="W40" s="489"/>
      <c r="X40" s="489"/>
      <c r="Y40" s="489"/>
      <c r="Z40" s="489"/>
      <c r="AA40" s="501"/>
    </row>
    <row r="41" spans="1:27" ht="12.75" customHeight="1">
      <c r="A41" s="873"/>
      <c r="B41" s="137" t="s">
        <v>1673</v>
      </c>
      <c r="C41" s="138"/>
      <c r="D41" s="139"/>
      <c r="E41" s="92"/>
      <c r="F41" s="93">
        <v>0</v>
      </c>
      <c r="G41" s="465" t="s">
        <v>1500</v>
      </c>
      <c r="H41" s="466"/>
      <c r="I41" s="466"/>
      <c r="J41" s="466"/>
      <c r="K41" s="466"/>
      <c r="L41" s="466"/>
      <c r="M41" s="478"/>
      <c r="O41" s="873"/>
      <c r="P41" s="137" t="s">
        <v>1955</v>
      </c>
      <c r="Q41" s="138"/>
      <c r="R41" s="139"/>
      <c r="S41" s="127"/>
      <c r="T41" s="128">
        <v>0</v>
      </c>
      <c r="U41" s="465" t="s">
        <v>1562</v>
      </c>
      <c r="V41" s="466"/>
      <c r="W41" s="466"/>
      <c r="X41" s="466"/>
      <c r="Y41" s="466"/>
      <c r="Z41" s="466"/>
      <c r="AA41" s="478"/>
    </row>
    <row r="42" spans="1:27" ht="12.75" customHeight="1">
      <c r="A42" s="873"/>
      <c r="B42" s="137" t="s">
        <v>1674</v>
      </c>
      <c r="C42" s="138"/>
      <c r="D42" s="139"/>
      <c r="E42" s="92"/>
      <c r="F42" s="93">
        <v>0</v>
      </c>
      <c r="G42" s="465" t="s">
        <v>1502</v>
      </c>
      <c r="H42" s="466"/>
      <c r="I42" s="466"/>
      <c r="J42" s="466"/>
      <c r="K42" s="466"/>
      <c r="L42" s="466"/>
      <c r="M42" s="478"/>
      <c r="O42" s="873"/>
      <c r="P42" s="137" t="s">
        <v>1956</v>
      </c>
      <c r="Q42" s="138"/>
      <c r="R42" s="139"/>
      <c r="S42" s="152"/>
      <c r="T42" s="128">
        <v>0</v>
      </c>
      <c r="U42" s="580" t="s">
        <v>1516</v>
      </c>
      <c r="V42" s="581"/>
      <c r="W42" s="581"/>
      <c r="X42" s="581"/>
      <c r="Y42" s="581"/>
      <c r="Z42" s="581"/>
      <c r="AA42" s="753"/>
    </row>
    <row r="43" spans="1:27" ht="12.75" customHeight="1">
      <c r="A43" s="873"/>
      <c r="B43" s="137" t="s">
        <v>1675</v>
      </c>
      <c r="C43" s="138"/>
      <c r="D43" s="139"/>
      <c r="E43" s="92"/>
      <c r="F43" s="93">
        <v>0</v>
      </c>
      <c r="G43" s="465" t="s">
        <v>1504</v>
      </c>
      <c r="H43" s="466"/>
      <c r="I43" s="466"/>
      <c r="J43" s="466"/>
      <c r="K43" s="466"/>
      <c r="L43" s="466"/>
      <c r="M43" s="478"/>
      <c r="O43" s="874"/>
      <c r="P43" s="1024" t="s">
        <v>1426</v>
      </c>
      <c r="Q43" s="1025"/>
      <c r="R43" s="1026"/>
      <c r="S43" s="96">
        <f>SUM(S40:S42)</f>
        <v>0</v>
      </c>
      <c r="T43" s="98">
        <f>SUM(T40:T42)</f>
        <v>0</v>
      </c>
      <c r="U43" s="637"/>
      <c r="V43" s="638"/>
      <c r="W43" s="638"/>
      <c r="X43" s="638"/>
      <c r="Y43" s="638"/>
      <c r="Z43" s="638"/>
      <c r="AA43" s="639"/>
    </row>
    <row r="44" spans="1:27" ht="12.75" customHeight="1">
      <c r="A44" s="873"/>
      <c r="B44" s="186" t="s">
        <v>1676</v>
      </c>
      <c r="C44" s="187"/>
      <c r="D44" s="188"/>
      <c r="E44" s="92"/>
      <c r="F44" s="93">
        <v>0</v>
      </c>
      <c r="G44" s="580" t="s">
        <v>1506</v>
      </c>
      <c r="H44" s="581"/>
      <c r="I44" s="581"/>
      <c r="J44" s="581"/>
      <c r="K44" s="581"/>
      <c r="L44" s="581"/>
      <c r="M44" s="753"/>
      <c r="O44" s="872" t="s">
        <v>1799</v>
      </c>
      <c r="P44" s="182" t="s">
        <v>1957</v>
      </c>
      <c r="Q44" s="183"/>
      <c r="R44" s="184"/>
      <c r="S44" s="122"/>
      <c r="T44" s="194">
        <v>0</v>
      </c>
      <c r="U44" s="205" t="s">
        <v>1793</v>
      </c>
      <c r="V44" s="206"/>
      <c r="W44" s="206"/>
      <c r="X44" s="206"/>
      <c r="Y44" s="206"/>
      <c r="Z44" s="206"/>
      <c r="AA44" s="207"/>
    </row>
    <row r="45" spans="1:27" ht="12.75" customHeight="1">
      <c r="A45" s="874"/>
      <c r="B45" s="1024" t="s">
        <v>1426</v>
      </c>
      <c r="C45" s="1025"/>
      <c r="D45" s="1026"/>
      <c r="E45" s="96">
        <f>SUM(E38:E44)</f>
        <v>0</v>
      </c>
      <c r="F45" s="98">
        <f>SUM(F38:F44)</f>
        <v>0</v>
      </c>
      <c r="G45" s="637"/>
      <c r="H45" s="638"/>
      <c r="I45" s="638"/>
      <c r="J45" s="638"/>
      <c r="K45" s="638"/>
      <c r="L45" s="638"/>
      <c r="M45" s="639"/>
      <c r="O45" s="873"/>
      <c r="P45" s="137" t="s">
        <v>1958</v>
      </c>
      <c r="Q45" s="138"/>
      <c r="R45" s="139"/>
      <c r="S45" s="106"/>
      <c r="T45" s="121">
        <v>0</v>
      </c>
      <c r="U45" s="208" t="s">
        <v>1794</v>
      </c>
      <c r="V45" s="209"/>
      <c r="W45" s="209"/>
      <c r="X45" s="209"/>
      <c r="Y45" s="209"/>
      <c r="Z45" s="209"/>
      <c r="AA45" s="210"/>
    </row>
    <row r="46" spans="1:27" ht="12.75" customHeight="1">
      <c r="A46" s="67"/>
      <c r="B46" s="67"/>
      <c r="C46" s="67"/>
      <c r="D46" s="67"/>
      <c r="O46" s="873"/>
      <c r="P46" s="137" t="s">
        <v>1959</v>
      </c>
      <c r="Q46" s="138"/>
      <c r="R46" s="139"/>
      <c r="S46" s="211"/>
      <c r="T46" s="212">
        <v>0</v>
      </c>
      <c r="U46" s="208" t="s">
        <v>1795</v>
      </c>
      <c r="V46" s="209"/>
      <c r="W46" s="209"/>
      <c r="X46" s="209"/>
      <c r="Y46" s="209"/>
      <c r="Z46" s="209"/>
      <c r="AA46" s="210"/>
    </row>
    <row r="47" spans="1:27" ht="12.75" customHeight="1">
      <c r="A47" s="67"/>
      <c r="B47" s="67"/>
      <c r="C47" s="67"/>
      <c r="D47" s="67"/>
      <c r="O47" s="873"/>
      <c r="P47" s="137" t="s">
        <v>1960</v>
      </c>
      <c r="Q47" s="138"/>
      <c r="R47" s="139"/>
      <c r="S47" s="106"/>
      <c r="T47" s="121">
        <v>0</v>
      </c>
      <c r="U47" s="208" t="s">
        <v>1796</v>
      </c>
      <c r="V47" s="209"/>
      <c r="W47" s="209"/>
      <c r="X47" s="209"/>
      <c r="Y47" s="209"/>
      <c r="Z47" s="209"/>
      <c r="AA47" s="210"/>
    </row>
    <row r="48" spans="1:27" ht="12.75" customHeight="1">
      <c r="A48" s="67"/>
      <c r="B48" s="67"/>
      <c r="C48" s="67"/>
      <c r="D48" s="67"/>
      <c r="O48" s="873"/>
      <c r="P48" s="137" t="s">
        <v>1961</v>
      </c>
      <c r="Q48" s="138"/>
      <c r="R48" s="139"/>
      <c r="S48" s="122"/>
      <c r="T48" s="194">
        <v>0</v>
      </c>
      <c r="U48" s="208" t="s">
        <v>1797</v>
      </c>
      <c r="V48" s="209"/>
      <c r="W48" s="209"/>
      <c r="X48" s="209"/>
      <c r="Y48" s="209"/>
      <c r="Z48" s="209"/>
      <c r="AA48" s="210"/>
    </row>
    <row r="49" spans="1:27" ht="12.75" customHeight="1">
      <c r="A49" s="921" t="s">
        <v>1992</v>
      </c>
      <c r="B49" s="921"/>
      <c r="C49" s="921"/>
      <c r="D49" s="921"/>
      <c r="E49" s="921"/>
      <c r="F49" s="921"/>
      <c r="O49" s="873"/>
      <c r="P49" s="213" t="s">
        <v>1962</v>
      </c>
      <c r="Q49" s="214"/>
      <c r="R49" s="215"/>
      <c r="S49" s="211"/>
      <c r="T49" s="212">
        <v>0</v>
      </c>
      <c r="U49" s="216" t="s">
        <v>1798</v>
      </c>
      <c r="V49" s="217"/>
      <c r="W49" s="217"/>
      <c r="X49" s="217"/>
      <c r="Y49" s="217"/>
      <c r="Z49" s="217"/>
      <c r="AA49" s="218"/>
    </row>
    <row r="50" spans="1:27" ht="12.75" customHeight="1">
      <c r="A50" s="921"/>
      <c r="B50" s="921"/>
      <c r="C50" s="921"/>
      <c r="D50" s="921"/>
      <c r="E50" s="921"/>
      <c r="F50" s="921"/>
      <c r="G50" s="67"/>
      <c r="H50" s="67"/>
      <c r="I50" s="67"/>
      <c r="J50" s="67"/>
      <c r="K50" s="67"/>
      <c r="L50" s="67"/>
      <c r="M50" s="67"/>
      <c r="O50" s="874"/>
      <c r="P50" s="1024" t="s">
        <v>1426</v>
      </c>
      <c r="Q50" s="1025"/>
      <c r="R50" s="1026"/>
      <c r="S50" s="96">
        <f>SUM(S44:S49)</f>
        <v>0</v>
      </c>
      <c r="T50" s="98">
        <f>SUM(T44:T49)</f>
        <v>0</v>
      </c>
      <c r="U50" s="637"/>
      <c r="V50" s="638"/>
      <c r="W50" s="638"/>
      <c r="X50" s="638"/>
      <c r="Y50" s="638"/>
      <c r="Z50" s="638"/>
      <c r="AA50" s="639"/>
    </row>
    <row r="51" spans="1:27" ht="12.75" customHeight="1">
      <c r="A51" s="921" t="s">
        <v>1993</v>
      </c>
      <c r="B51" s="921"/>
      <c r="C51" s="921"/>
      <c r="D51" s="921"/>
      <c r="E51" s="921"/>
      <c r="F51" s="921"/>
      <c r="T51" s="101"/>
      <c r="U51" s="101"/>
      <c r="V51" s="101"/>
      <c r="W51" s="101"/>
      <c r="X51" s="101"/>
      <c r="Y51" s="101"/>
      <c r="Z51" s="101"/>
      <c r="AA51" s="101"/>
    </row>
    <row r="52" spans="1:27" ht="12.75" customHeight="1">
      <c r="A52" s="921"/>
      <c r="B52" s="921"/>
      <c r="C52" s="921"/>
      <c r="D52" s="921"/>
      <c r="E52" s="921"/>
      <c r="F52" s="921"/>
      <c r="O52" s="779" t="s">
        <v>1529</v>
      </c>
      <c r="P52" s="690"/>
      <c r="Q52" s="690"/>
      <c r="R52" s="780"/>
      <c r="S52" s="134">
        <f>SUM(E13,E21,E30,E37,E45,S12,S21,S28,S33,S39,S43,S50)</f>
        <v>0</v>
      </c>
      <c r="T52" s="135">
        <f>SUM(F13,F21,F30,F37,F45,T12,T21,T28,T33,T39,T43,T50)</f>
        <v>0</v>
      </c>
      <c r="U52" s="101"/>
      <c r="V52" s="101"/>
      <c r="W52" s="101"/>
      <c r="X52" s="101"/>
      <c r="Y52" s="101"/>
      <c r="Z52" s="101"/>
      <c r="AA52" s="101"/>
    </row>
    <row r="53" spans="1:27" ht="12.75" customHeight="1"/>
    <row r="54" spans="1:27" ht="12.75" customHeight="1"/>
    <row r="55" spans="1:27" ht="12.75" customHeight="1"/>
    <row r="56" spans="1:27" ht="12.75" customHeight="1"/>
    <row r="57" spans="1:27" ht="12.75" customHeight="1">
      <c r="J57" s="67"/>
      <c r="M57" s="67" t="s">
        <v>28</v>
      </c>
    </row>
    <row r="58" spans="1:27" ht="12.75" customHeight="1"/>
    <row r="59" spans="1:27" ht="12.75" customHeight="1"/>
    <row r="60" spans="1:27" ht="12.75" customHeight="1"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</row>
    <row r="61" spans="1:27" ht="12.75" customHeight="1"/>
    <row r="62" spans="1:27" ht="12.75" customHeight="1"/>
    <row r="63" spans="1:27" ht="12.75" customHeight="1"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</row>
    <row r="64" spans="1:27" ht="12.75" customHeight="1"/>
    <row r="65" spans="28:29" ht="12.75" customHeight="1"/>
    <row r="66" spans="28:29" ht="12.75" customHeight="1">
      <c r="AB66" s="67"/>
      <c r="AC66" s="67"/>
    </row>
    <row r="67" spans="28:29" ht="12.75" customHeight="1"/>
    <row r="68" spans="28:29" ht="12.75" customHeight="1"/>
    <row r="69" spans="28:29" ht="12.75" customHeight="1"/>
    <row r="70" spans="28:29" ht="12.75" customHeight="1"/>
    <row r="71" spans="28:29" ht="12.75" customHeight="1"/>
    <row r="72" spans="28:29" ht="12.75" customHeight="1"/>
    <row r="73" spans="28:29" ht="12.75" customHeight="1"/>
    <row r="74" spans="28:29" ht="12.75" customHeight="1"/>
    <row r="75" spans="28:29" ht="12.75" customHeight="1"/>
    <row r="76" spans="28:29" ht="12.75" customHeight="1"/>
    <row r="77" spans="28:29" ht="12.75" customHeight="1"/>
    <row r="78" spans="28:29" ht="12.75" customHeight="1"/>
    <row r="79" spans="28:29" ht="12.75" customHeight="1"/>
    <row r="80" spans="28:29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</sheetData>
  <mergeCells count="118">
    <mergeCell ref="A49:F50"/>
    <mergeCell ref="A51:F52"/>
    <mergeCell ref="O52:R52"/>
    <mergeCell ref="A6:A13"/>
    <mergeCell ref="A14:A21"/>
    <mergeCell ref="A22:A30"/>
    <mergeCell ref="A31:A37"/>
    <mergeCell ref="A38:A45"/>
    <mergeCell ref="O6:O12"/>
    <mergeCell ref="O13:O21"/>
    <mergeCell ref="O22:O28"/>
    <mergeCell ref="O29:O33"/>
    <mergeCell ref="O34:O39"/>
    <mergeCell ref="O40:O43"/>
    <mergeCell ref="B45:D45"/>
    <mergeCell ref="G6:M6"/>
    <mergeCell ref="G10:M10"/>
    <mergeCell ref="G11:M11"/>
    <mergeCell ref="G14:M14"/>
    <mergeCell ref="O44:O50"/>
    <mergeCell ref="P39:R39"/>
    <mergeCell ref="P43:R43"/>
    <mergeCell ref="B13:D13"/>
    <mergeCell ref="B21:D21"/>
    <mergeCell ref="B30:D30"/>
    <mergeCell ref="B37:D37"/>
    <mergeCell ref="P12:R12"/>
    <mergeCell ref="P21:R21"/>
    <mergeCell ref="P28:R28"/>
    <mergeCell ref="P33:R33"/>
    <mergeCell ref="U2:AA2"/>
    <mergeCell ref="U3:Z3"/>
    <mergeCell ref="G17:M17"/>
    <mergeCell ref="G34:M34"/>
    <mergeCell ref="G35:M35"/>
    <mergeCell ref="G36:M36"/>
    <mergeCell ref="G37:M37"/>
    <mergeCell ref="G28:M28"/>
    <mergeCell ref="G29:M29"/>
    <mergeCell ref="G30:M30"/>
    <mergeCell ref="G31:M31"/>
    <mergeCell ref="G32:M32"/>
    <mergeCell ref="U22:AA22"/>
    <mergeCell ref="U23:AA23"/>
    <mergeCell ref="Y4:Z4"/>
    <mergeCell ref="D3:S3"/>
    <mergeCell ref="U20:AA20"/>
    <mergeCell ref="U21:AA21"/>
    <mergeCell ref="P50:R50"/>
    <mergeCell ref="G12:M12"/>
    <mergeCell ref="G13:M13"/>
    <mergeCell ref="G7:M7"/>
    <mergeCell ref="G8:M8"/>
    <mergeCell ref="G9:M9"/>
    <mergeCell ref="A3:C3"/>
    <mergeCell ref="A2:C2"/>
    <mergeCell ref="P2:Q2"/>
    <mergeCell ref="D2:E2"/>
    <mergeCell ref="F2:G2"/>
    <mergeCell ref="K2:M2"/>
    <mergeCell ref="G23:M23"/>
    <mergeCell ref="G24:M24"/>
    <mergeCell ref="G25:M25"/>
    <mergeCell ref="G26:M26"/>
    <mergeCell ref="G27:M27"/>
    <mergeCell ref="G18:M18"/>
    <mergeCell ref="G19:M19"/>
    <mergeCell ref="G20:M20"/>
    <mergeCell ref="G21:M21"/>
    <mergeCell ref="G22:M22"/>
    <mergeCell ref="G15:M15"/>
    <mergeCell ref="G16:M16"/>
    <mergeCell ref="G43:M43"/>
    <mergeCell ref="G45:M45"/>
    <mergeCell ref="G44:M44"/>
    <mergeCell ref="U6:AA6"/>
    <mergeCell ref="U7:AA7"/>
    <mergeCell ref="U8:AA8"/>
    <mergeCell ref="U9:AA9"/>
    <mergeCell ref="U10:AA10"/>
    <mergeCell ref="U11:AA11"/>
    <mergeCell ref="U12:AA12"/>
    <mergeCell ref="U13:AA13"/>
    <mergeCell ref="U14:AA14"/>
    <mergeCell ref="U15:AA15"/>
    <mergeCell ref="U16:AA16"/>
    <mergeCell ref="U17:AA17"/>
    <mergeCell ref="U18:AA18"/>
    <mergeCell ref="G38:M38"/>
    <mergeCell ref="G39:M39"/>
    <mergeCell ref="G40:M40"/>
    <mergeCell ref="G41:M41"/>
    <mergeCell ref="G42:M42"/>
    <mergeCell ref="G33:M33"/>
    <mergeCell ref="D1:W1"/>
    <mergeCell ref="X1:AA1"/>
    <mergeCell ref="A1:C1"/>
    <mergeCell ref="U40:AA40"/>
    <mergeCell ref="U41:AA41"/>
    <mergeCell ref="U42:AA42"/>
    <mergeCell ref="U43:AA43"/>
    <mergeCell ref="U50:AA50"/>
    <mergeCell ref="U35:AA35"/>
    <mergeCell ref="U36:AA36"/>
    <mergeCell ref="U37:AA37"/>
    <mergeCell ref="U38:AA38"/>
    <mergeCell ref="U39:AA39"/>
    <mergeCell ref="U29:AA29"/>
    <mergeCell ref="U30:AA30"/>
    <mergeCell ref="U32:AA32"/>
    <mergeCell ref="U33:AA33"/>
    <mergeCell ref="U34:AA34"/>
    <mergeCell ref="U24:AA24"/>
    <mergeCell ref="U25:AA25"/>
    <mergeCell ref="U26:AA26"/>
    <mergeCell ref="U27:AA27"/>
    <mergeCell ref="U28:AA28"/>
    <mergeCell ref="U19:AA19"/>
  </mergeCells>
  <phoneticPr fontId="23"/>
  <printOptions horizontalCentered="1"/>
  <pageMargins left="0.19685039370078741" right="0.19685039370078741" top="0.39370078740157483" bottom="0.15748031496062992" header="0.19685039370078741" footer="0.15748031496062992"/>
  <pageSetup paperSize="9" fitToWidth="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  <pageSetUpPr fitToPage="1"/>
  </sheetPr>
  <dimension ref="A1:AC92"/>
  <sheetViews>
    <sheetView showZeros="0" workbookViewId="0">
      <selection sqref="A1:C1"/>
    </sheetView>
  </sheetViews>
  <sheetFormatPr defaultRowHeight="12"/>
  <cols>
    <col min="1" max="4" width="3.125" style="47" customWidth="1"/>
    <col min="5" max="6" width="6.875" style="47" customWidth="1"/>
    <col min="7" max="7" width="2.625" style="47" customWidth="1"/>
    <col min="8" max="8" width="3.75" style="47" customWidth="1"/>
    <col min="9" max="12" width="2.625" style="47" customWidth="1"/>
    <col min="13" max="14" width="3.75" style="47" customWidth="1"/>
    <col min="15" max="18" width="3.125" style="47" customWidth="1"/>
    <col min="19" max="20" width="6.875" style="47" customWidth="1"/>
    <col min="21" max="27" width="2.625" style="47" customWidth="1"/>
    <col min="28" max="62" width="3.125" style="47" customWidth="1"/>
    <col min="63" max="16384" width="9" style="47"/>
  </cols>
  <sheetData>
    <row r="1" spans="1:27" s="40" customFormat="1" ht="18.75" customHeight="1">
      <c r="A1" s="1048" t="s">
        <v>1409</v>
      </c>
      <c r="B1" s="1049"/>
      <c r="C1" s="1049"/>
      <c r="D1" s="1023" t="s">
        <v>1411</v>
      </c>
      <c r="E1" s="1023"/>
      <c r="F1" s="1023"/>
      <c r="G1" s="1023"/>
      <c r="H1" s="1023"/>
      <c r="I1" s="1023"/>
      <c r="J1" s="1023"/>
      <c r="K1" s="1023"/>
      <c r="L1" s="1023"/>
      <c r="M1" s="1023"/>
      <c r="N1" s="1023"/>
      <c r="O1" s="1023"/>
      <c r="P1" s="1023"/>
      <c r="Q1" s="1023"/>
      <c r="R1" s="1023"/>
      <c r="S1" s="1023"/>
      <c r="T1" s="1023"/>
      <c r="U1" s="1023"/>
      <c r="V1" s="1023"/>
      <c r="W1" s="1023"/>
      <c r="X1" s="790" t="str">
        <f>集計表!AB1</f>
        <v>2025/8</v>
      </c>
      <c r="Y1" s="790"/>
      <c r="Z1" s="790"/>
      <c r="AA1" s="791"/>
    </row>
    <row r="2" spans="1:27" ht="18.75" customHeight="1">
      <c r="A2" s="700" t="s">
        <v>56</v>
      </c>
      <c r="B2" s="701"/>
      <c r="C2" s="702"/>
      <c r="D2" s="709">
        <v>2024</v>
      </c>
      <c r="E2" s="709"/>
      <c r="F2" s="1032">
        <f>集計表!F2</f>
        <v>45868</v>
      </c>
      <c r="G2" s="1032"/>
      <c r="H2" s="156" t="s">
        <v>1402</v>
      </c>
      <c r="I2" s="156"/>
      <c r="J2" s="42" t="s">
        <v>1619</v>
      </c>
      <c r="K2" s="789">
        <f>集計表!L2</f>
        <v>45870</v>
      </c>
      <c r="L2" s="817"/>
      <c r="M2" s="817"/>
      <c r="N2" s="43" t="s">
        <v>57</v>
      </c>
      <c r="O2" s="44" t="s">
        <v>1620</v>
      </c>
      <c r="P2" s="797">
        <f>集計表!R2</f>
        <v>45871</v>
      </c>
      <c r="Q2" s="797"/>
      <c r="R2" s="45" t="s">
        <v>1621</v>
      </c>
      <c r="S2" s="118" t="s">
        <v>1622</v>
      </c>
      <c r="T2" s="84" t="s">
        <v>1623</v>
      </c>
      <c r="U2" s="714">
        <f>申込書!C9</f>
        <v>0</v>
      </c>
      <c r="V2" s="714"/>
      <c r="W2" s="714"/>
      <c r="X2" s="714"/>
      <c r="Y2" s="714"/>
      <c r="Z2" s="714"/>
      <c r="AA2" s="715"/>
    </row>
    <row r="3" spans="1:27" ht="18.75" customHeight="1">
      <c r="A3" s="703" t="s">
        <v>54</v>
      </c>
      <c r="B3" s="704"/>
      <c r="C3" s="705"/>
      <c r="D3" s="793">
        <f>集計表!D3</f>
        <v>0</v>
      </c>
      <c r="E3" s="794"/>
      <c r="F3" s="794"/>
      <c r="G3" s="794"/>
      <c r="H3" s="794"/>
      <c r="I3" s="794"/>
      <c r="J3" s="794"/>
      <c r="K3" s="794"/>
      <c r="L3" s="794"/>
      <c r="M3" s="794"/>
      <c r="N3" s="794"/>
      <c r="O3" s="794"/>
      <c r="P3" s="794"/>
      <c r="Q3" s="794"/>
      <c r="R3" s="794"/>
      <c r="S3" s="794"/>
      <c r="T3" s="84" t="s">
        <v>59</v>
      </c>
      <c r="U3" s="786">
        <f>集計表!N97</f>
        <v>0</v>
      </c>
      <c r="V3" s="786"/>
      <c r="W3" s="786"/>
      <c r="X3" s="786"/>
      <c r="Y3" s="786"/>
      <c r="Z3" s="786"/>
      <c r="AA3" s="48" t="s">
        <v>60</v>
      </c>
    </row>
    <row r="4" spans="1:27" ht="15" customHeight="1">
      <c r="A4" s="47" t="s">
        <v>1636</v>
      </c>
      <c r="U4" s="642" t="s">
        <v>6</v>
      </c>
      <c r="V4" s="642"/>
      <c r="W4" s="642"/>
      <c r="X4" s="85" t="s">
        <v>1624</v>
      </c>
      <c r="Y4" s="824">
        <f>T32</f>
        <v>0</v>
      </c>
      <c r="Z4" s="642"/>
      <c r="AA4" s="47" t="s">
        <v>1625</v>
      </c>
    </row>
    <row r="5" spans="1:27" ht="12.75" customHeight="1">
      <c r="A5" s="86"/>
      <c r="B5" s="784" t="s">
        <v>1626</v>
      </c>
      <c r="C5" s="782"/>
      <c r="D5" s="782"/>
      <c r="E5" s="119" t="s">
        <v>7</v>
      </c>
      <c r="F5" s="88" t="s">
        <v>8</v>
      </c>
      <c r="G5" s="782" t="s">
        <v>1627</v>
      </c>
      <c r="H5" s="782"/>
      <c r="I5" s="782"/>
      <c r="J5" s="782"/>
      <c r="K5" s="782"/>
      <c r="L5" s="782"/>
      <c r="M5" s="783"/>
      <c r="O5" s="89"/>
      <c r="P5" s="784" t="s">
        <v>1628</v>
      </c>
      <c r="Q5" s="782"/>
      <c r="R5" s="782"/>
      <c r="S5" s="119" t="s">
        <v>7</v>
      </c>
      <c r="T5" s="88" t="s">
        <v>8</v>
      </c>
      <c r="U5" s="782" t="s">
        <v>1627</v>
      </c>
      <c r="V5" s="782"/>
      <c r="W5" s="782"/>
      <c r="X5" s="782"/>
      <c r="Y5" s="782"/>
      <c r="Z5" s="782"/>
      <c r="AA5" s="783"/>
    </row>
    <row r="6" spans="1:27" ht="12.75" customHeight="1">
      <c r="A6" s="872" t="s">
        <v>1838</v>
      </c>
      <c r="B6" s="825" t="s">
        <v>1683</v>
      </c>
      <c r="C6" s="826"/>
      <c r="D6" s="827"/>
      <c r="E6" s="92"/>
      <c r="F6" s="93"/>
      <c r="G6" s="761" t="s">
        <v>1493</v>
      </c>
      <c r="H6" s="762"/>
      <c r="I6" s="762"/>
      <c r="J6" s="762"/>
      <c r="K6" s="762"/>
      <c r="L6" s="762"/>
      <c r="M6" s="763"/>
      <c r="O6" s="754" t="s">
        <v>1844</v>
      </c>
      <c r="P6" s="1045" t="s">
        <v>1717</v>
      </c>
      <c r="Q6" s="1046"/>
      <c r="R6" s="1047"/>
      <c r="S6" s="92"/>
      <c r="T6" s="93"/>
      <c r="U6" s="761" t="s">
        <v>1414</v>
      </c>
      <c r="V6" s="762"/>
      <c r="W6" s="762"/>
      <c r="X6" s="762"/>
      <c r="Y6" s="762"/>
      <c r="Z6" s="762"/>
      <c r="AA6" s="763"/>
    </row>
    <row r="7" spans="1:27" ht="12.75" customHeight="1">
      <c r="A7" s="873"/>
      <c r="B7" s="821" t="s">
        <v>1684</v>
      </c>
      <c r="C7" s="822"/>
      <c r="D7" s="823"/>
      <c r="E7" s="92"/>
      <c r="F7" s="93"/>
      <c r="G7" s="761" t="s">
        <v>1494</v>
      </c>
      <c r="H7" s="762"/>
      <c r="I7" s="762"/>
      <c r="J7" s="762"/>
      <c r="K7" s="762"/>
      <c r="L7" s="762"/>
      <c r="M7" s="763"/>
      <c r="O7" s="755"/>
      <c r="P7" s="1045" t="s">
        <v>1718</v>
      </c>
      <c r="Q7" s="1046"/>
      <c r="R7" s="1047"/>
      <c r="S7" s="92"/>
      <c r="T7" s="93"/>
      <c r="U7" s="761" t="s">
        <v>1416</v>
      </c>
      <c r="V7" s="762"/>
      <c r="W7" s="762"/>
      <c r="X7" s="762"/>
      <c r="Y7" s="762"/>
      <c r="Z7" s="762"/>
      <c r="AA7" s="763"/>
    </row>
    <row r="8" spans="1:27" ht="12.75" customHeight="1">
      <c r="A8" s="873"/>
      <c r="B8" s="821" t="s">
        <v>1685</v>
      </c>
      <c r="C8" s="822"/>
      <c r="D8" s="823"/>
      <c r="E8" s="152"/>
      <c r="F8" s="153"/>
      <c r="G8" s="750" t="s">
        <v>1495</v>
      </c>
      <c r="H8" s="750"/>
      <c r="I8" s="750"/>
      <c r="J8" s="750"/>
      <c r="K8" s="750"/>
      <c r="L8" s="750"/>
      <c r="M8" s="751"/>
      <c r="O8" s="755"/>
      <c r="P8" s="1045" t="s">
        <v>1905</v>
      </c>
      <c r="Q8" s="1046"/>
      <c r="R8" s="1047"/>
      <c r="S8" s="92"/>
      <c r="T8" s="93"/>
      <c r="U8" s="761" t="s">
        <v>1418</v>
      </c>
      <c r="V8" s="762"/>
      <c r="W8" s="762"/>
      <c r="X8" s="762"/>
      <c r="Y8" s="762"/>
      <c r="Z8" s="762"/>
      <c r="AA8" s="763"/>
    </row>
    <row r="9" spans="1:27" ht="12.75" customHeight="1">
      <c r="A9" s="873"/>
      <c r="B9" s="821" t="s">
        <v>1686</v>
      </c>
      <c r="C9" s="822"/>
      <c r="D9" s="823"/>
      <c r="E9" s="127"/>
      <c r="F9" s="128"/>
      <c r="G9" s="750" t="s">
        <v>1484</v>
      </c>
      <c r="H9" s="750"/>
      <c r="I9" s="750"/>
      <c r="J9" s="750"/>
      <c r="K9" s="750"/>
      <c r="L9" s="750"/>
      <c r="M9" s="751"/>
      <c r="O9" s="755"/>
      <c r="P9" s="821" t="s">
        <v>1824</v>
      </c>
      <c r="Q9" s="822"/>
      <c r="R9" s="823"/>
      <c r="S9" s="92"/>
      <c r="T9" s="93"/>
      <c r="U9" s="761" t="s">
        <v>1420</v>
      </c>
      <c r="V9" s="762"/>
      <c r="W9" s="762"/>
      <c r="X9" s="762"/>
      <c r="Y9" s="762"/>
      <c r="Z9" s="762"/>
      <c r="AA9" s="763"/>
    </row>
    <row r="10" spans="1:27" ht="12.75" customHeight="1">
      <c r="A10" s="873"/>
      <c r="B10" s="821" t="s">
        <v>1687</v>
      </c>
      <c r="C10" s="822"/>
      <c r="D10" s="823"/>
      <c r="E10" s="92"/>
      <c r="F10" s="93"/>
      <c r="G10" s="761" t="s">
        <v>1486</v>
      </c>
      <c r="H10" s="762"/>
      <c r="I10" s="762"/>
      <c r="J10" s="762"/>
      <c r="K10" s="762"/>
      <c r="L10" s="762"/>
      <c r="M10" s="763"/>
      <c r="O10" s="755"/>
      <c r="P10" s="821" t="s">
        <v>1825</v>
      </c>
      <c r="Q10" s="822"/>
      <c r="R10" s="823"/>
      <c r="S10" s="92"/>
      <c r="T10" s="93"/>
      <c r="U10" s="761" t="s">
        <v>1422</v>
      </c>
      <c r="V10" s="762"/>
      <c r="W10" s="762"/>
      <c r="X10" s="762"/>
      <c r="Y10" s="762"/>
      <c r="Z10" s="762"/>
      <c r="AA10" s="763"/>
    </row>
    <row r="11" spans="1:27" ht="12.75" customHeight="1">
      <c r="A11" s="873"/>
      <c r="B11" s="821" t="s">
        <v>1688</v>
      </c>
      <c r="C11" s="822"/>
      <c r="D11" s="823"/>
      <c r="E11" s="185"/>
      <c r="F11" s="123"/>
      <c r="G11" s="805" t="s">
        <v>1487</v>
      </c>
      <c r="H11" s="806"/>
      <c r="I11" s="806"/>
      <c r="J11" s="806"/>
      <c r="K11" s="806"/>
      <c r="L11" s="806"/>
      <c r="M11" s="807"/>
      <c r="O11" s="755"/>
      <c r="P11" s="821" t="s">
        <v>1826</v>
      </c>
      <c r="Q11" s="822"/>
      <c r="R11" s="823"/>
      <c r="S11" s="125"/>
      <c r="T11" s="126"/>
      <c r="U11" s="839" t="s">
        <v>1424</v>
      </c>
      <c r="V11" s="840"/>
      <c r="W11" s="840"/>
      <c r="X11" s="840"/>
      <c r="Y11" s="840"/>
      <c r="Z11" s="840"/>
      <c r="AA11" s="841"/>
    </row>
    <row r="12" spans="1:27" ht="12.75" customHeight="1">
      <c r="A12" s="873"/>
      <c r="B12" s="893" t="s">
        <v>1689</v>
      </c>
      <c r="C12" s="894"/>
      <c r="D12" s="895"/>
      <c r="E12" s="92"/>
      <c r="F12" s="93"/>
      <c r="G12" s="761" t="s">
        <v>1488</v>
      </c>
      <c r="H12" s="762"/>
      <c r="I12" s="762"/>
      <c r="J12" s="762"/>
      <c r="K12" s="762"/>
      <c r="L12" s="762"/>
      <c r="M12" s="763"/>
      <c r="O12" s="756"/>
      <c r="P12" s="1024" t="s">
        <v>1426</v>
      </c>
      <c r="Q12" s="1025"/>
      <c r="R12" s="1026"/>
      <c r="S12" s="96">
        <f>SUM(S6:S11)</f>
        <v>0</v>
      </c>
      <c r="T12" s="98">
        <f>SUM(T6:T11)</f>
        <v>0</v>
      </c>
      <c r="U12" s="485"/>
      <c r="V12" s="486"/>
      <c r="W12" s="486"/>
      <c r="X12" s="486"/>
      <c r="Y12" s="486"/>
      <c r="Z12" s="486"/>
      <c r="AA12" s="505"/>
    </row>
    <row r="13" spans="1:27" ht="12.75" customHeight="1">
      <c r="A13" s="874"/>
      <c r="B13" s="1024" t="s">
        <v>1426</v>
      </c>
      <c r="C13" s="1025"/>
      <c r="D13" s="1026"/>
      <c r="E13" s="219">
        <f>SUM(E6:E12)</f>
        <v>0</v>
      </c>
      <c r="F13" s="220">
        <f>SUM(F6:F12)</f>
        <v>0</v>
      </c>
      <c r="G13" s="485"/>
      <c r="H13" s="486"/>
      <c r="I13" s="486"/>
      <c r="J13" s="486"/>
      <c r="K13" s="486"/>
      <c r="L13" s="486"/>
      <c r="M13" s="505"/>
      <c r="O13" s="872" t="s">
        <v>1847</v>
      </c>
      <c r="P13" s="1045" t="s">
        <v>1827</v>
      </c>
      <c r="Q13" s="1046"/>
      <c r="R13" s="1047"/>
      <c r="S13" s="90"/>
      <c r="T13" s="91"/>
      <c r="U13" s="764" t="s">
        <v>1412</v>
      </c>
      <c r="V13" s="765"/>
      <c r="W13" s="765"/>
      <c r="X13" s="765"/>
      <c r="Y13" s="765"/>
      <c r="Z13" s="765"/>
      <c r="AA13" s="766"/>
    </row>
    <row r="14" spans="1:27" ht="12.75" customHeight="1">
      <c r="A14" s="754" t="s">
        <v>1839</v>
      </c>
      <c r="B14" s="825" t="s">
        <v>1690</v>
      </c>
      <c r="C14" s="826"/>
      <c r="D14" s="827"/>
      <c r="E14" s="92"/>
      <c r="F14" s="93"/>
      <c r="G14" s="761" t="s">
        <v>1471</v>
      </c>
      <c r="H14" s="762"/>
      <c r="I14" s="762"/>
      <c r="J14" s="762"/>
      <c r="K14" s="762"/>
      <c r="L14" s="762"/>
      <c r="M14" s="763"/>
      <c r="O14" s="873"/>
      <c r="P14" s="1045" t="s">
        <v>1828</v>
      </c>
      <c r="Q14" s="1046"/>
      <c r="R14" s="1047"/>
      <c r="S14" s="122"/>
      <c r="T14" s="123"/>
      <c r="U14" s="805" t="s">
        <v>1608</v>
      </c>
      <c r="V14" s="806"/>
      <c r="W14" s="806"/>
      <c r="X14" s="806"/>
      <c r="Y14" s="806"/>
      <c r="Z14" s="806"/>
      <c r="AA14" s="807"/>
    </row>
    <row r="15" spans="1:27" ht="12.75" customHeight="1">
      <c r="A15" s="755"/>
      <c r="B15" s="821" t="s">
        <v>1691</v>
      </c>
      <c r="C15" s="822"/>
      <c r="D15" s="823"/>
      <c r="E15" s="92"/>
      <c r="F15" s="93"/>
      <c r="G15" s="761" t="s">
        <v>1473</v>
      </c>
      <c r="H15" s="762"/>
      <c r="I15" s="762"/>
      <c r="J15" s="762"/>
      <c r="K15" s="762"/>
      <c r="L15" s="762"/>
      <c r="M15" s="763"/>
      <c r="O15" s="873"/>
      <c r="P15" s="1045" t="s">
        <v>1829</v>
      </c>
      <c r="Q15" s="1046"/>
      <c r="R15" s="1047"/>
      <c r="S15" s="106"/>
      <c r="T15" s="93"/>
      <c r="U15" s="805" t="s">
        <v>1609</v>
      </c>
      <c r="V15" s="806"/>
      <c r="W15" s="806"/>
      <c r="X15" s="806"/>
      <c r="Y15" s="806"/>
      <c r="Z15" s="806"/>
      <c r="AA15" s="807"/>
    </row>
    <row r="16" spans="1:27" ht="12.75" customHeight="1">
      <c r="A16" s="755"/>
      <c r="B16" s="821" t="s">
        <v>1692</v>
      </c>
      <c r="C16" s="822"/>
      <c r="D16" s="823"/>
      <c r="E16" s="92"/>
      <c r="F16" s="93"/>
      <c r="G16" s="761" t="s">
        <v>1475</v>
      </c>
      <c r="H16" s="762"/>
      <c r="I16" s="762"/>
      <c r="J16" s="762"/>
      <c r="K16" s="762"/>
      <c r="L16" s="762"/>
      <c r="M16" s="763"/>
      <c r="O16" s="873"/>
      <c r="P16" s="821" t="s">
        <v>1830</v>
      </c>
      <c r="Q16" s="822"/>
      <c r="R16" s="823"/>
      <c r="S16" s="106"/>
      <c r="T16" s="93"/>
      <c r="U16" s="761" t="s">
        <v>1610</v>
      </c>
      <c r="V16" s="762"/>
      <c r="W16" s="762"/>
      <c r="X16" s="762"/>
      <c r="Y16" s="762"/>
      <c r="Z16" s="762"/>
      <c r="AA16" s="763"/>
    </row>
    <row r="17" spans="1:27" ht="12.75" customHeight="1">
      <c r="A17" s="755"/>
      <c r="B17" s="821" t="s">
        <v>1693</v>
      </c>
      <c r="C17" s="822"/>
      <c r="D17" s="823"/>
      <c r="E17" s="92"/>
      <c r="F17" s="93"/>
      <c r="G17" s="761" t="s">
        <v>1477</v>
      </c>
      <c r="H17" s="762"/>
      <c r="I17" s="762"/>
      <c r="J17" s="762"/>
      <c r="K17" s="762"/>
      <c r="L17" s="762"/>
      <c r="M17" s="763"/>
      <c r="O17" s="874"/>
      <c r="P17" s="1024" t="s">
        <v>1426</v>
      </c>
      <c r="Q17" s="1025"/>
      <c r="R17" s="1026"/>
      <c r="S17" s="107">
        <f>SUM(S13:S16)</f>
        <v>0</v>
      </c>
      <c r="T17" s="98">
        <f>SUM(T13:T16)</f>
        <v>0</v>
      </c>
      <c r="U17" s="485"/>
      <c r="V17" s="486"/>
      <c r="W17" s="486"/>
      <c r="X17" s="486"/>
      <c r="Y17" s="486"/>
      <c r="Z17" s="486"/>
      <c r="AA17" s="505"/>
    </row>
    <row r="18" spans="1:27" ht="12.75" customHeight="1">
      <c r="A18" s="755"/>
      <c r="B18" s="821" t="s">
        <v>1694</v>
      </c>
      <c r="C18" s="822"/>
      <c r="D18" s="823"/>
      <c r="E18" s="92"/>
      <c r="F18" s="93"/>
      <c r="G18" s="761" t="s">
        <v>1490</v>
      </c>
      <c r="H18" s="762"/>
      <c r="I18" s="762"/>
      <c r="J18" s="762"/>
      <c r="K18" s="762"/>
      <c r="L18" s="762"/>
      <c r="M18" s="763"/>
      <c r="O18" s="754" t="s">
        <v>1846</v>
      </c>
      <c r="P18" s="1045" t="s">
        <v>1831</v>
      </c>
      <c r="Q18" s="1046"/>
      <c r="R18" s="1047"/>
      <c r="S18" s="106"/>
      <c r="T18" s="93"/>
      <c r="U18" s="761" t="s">
        <v>1601</v>
      </c>
      <c r="V18" s="762"/>
      <c r="W18" s="762"/>
      <c r="X18" s="762"/>
      <c r="Y18" s="762"/>
      <c r="Z18" s="762"/>
      <c r="AA18" s="763"/>
    </row>
    <row r="19" spans="1:27" ht="12.75" customHeight="1">
      <c r="A19" s="755"/>
      <c r="B19" s="821" t="s">
        <v>1695</v>
      </c>
      <c r="C19" s="822"/>
      <c r="D19" s="823"/>
      <c r="E19" s="92"/>
      <c r="F19" s="93"/>
      <c r="G19" s="761" t="s">
        <v>1491</v>
      </c>
      <c r="H19" s="762"/>
      <c r="I19" s="762"/>
      <c r="J19" s="762"/>
      <c r="K19" s="762"/>
      <c r="L19" s="762"/>
      <c r="M19" s="763"/>
      <c r="O19" s="755"/>
      <c r="P19" s="1045" t="s">
        <v>1832</v>
      </c>
      <c r="Q19" s="1046"/>
      <c r="R19" s="1047"/>
      <c r="S19" s="106"/>
      <c r="T19" s="121"/>
      <c r="U19" s="761" t="s">
        <v>1602</v>
      </c>
      <c r="V19" s="762"/>
      <c r="W19" s="762"/>
      <c r="X19" s="762"/>
      <c r="Y19" s="762"/>
      <c r="Z19" s="762"/>
      <c r="AA19" s="763"/>
    </row>
    <row r="20" spans="1:27" ht="12.75" customHeight="1">
      <c r="A20" s="755"/>
      <c r="B20" s="821" t="s">
        <v>1696</v>
      </c>
      <c r="C20" s="822"/>
      <c r="D20" s="823"/>
      <c r="E20" s="92"/>
      <c r="F20" s="93"/>
      <c r="G20" s="761" t="s">
        <v>1492</v>
      </c>
      <c r="H20" s="762"/>
      <c r="I20" s="762"/>
      <c r="J20" s="762"/>
      <c r="K20" s="762"/>
      <c r="L20" s="762"/>
      <c r="M20" s="763"/>
      <c r="O20" s="755"/>
      <c r="P20" s="1045" t="s">
        <v>1833</v>
      </c>
      <c r="Q20" s="1046"/>
      <c r="R20" s="1047"/>
      <c r="S20" s="106"/>
      <c r="T20" s="121"/>
      <c r="U20" s="761" t="s">
        <v>1603</v>
      </c>
      <c r="V20" s="762"/>
      <c r="W20" s="762"/>
      <c r="X20" s="762"/>
      <c r="Y20" s="762"/>
      <c r="Z20" s="762"/>
      <c r="AA20" s="763"/>
    </row>
    <row r="21" spans="1:27" ht="12.75" customHeight="1">
      <c r="A21" s="756"/>
      <c r="B21" s="1024" t="s">
        <v>1426</v>
      </c>
      <c r="C21" s="1025"/>
      <c r="D21" s="1026"/>
      <c r="E21" s="107">
        <f>SUM(E14:E20)</f>
        <v>0</v>
      </c>
      <c r="F21" s="98">
        <f>SUM(F14:F20)</f>
        <v>0</v>
      </c>
      <c r="G21" s="485"/>
      <c r="H21" s="486"/>
      <c r="I21" s="486"/>
      <c r="J21" s="486"/>
      <c r="K21" s="486"/>
      <c r="L21" s="486"/>
      <c r="M21" s="505"/>
      <c r="O21" s="755"/>
      <c r="P21" s="1045" t="s">
        <v>1834</v>
      </c>
      <c r="Q21" s="1046"/>
      <c r="R21" s="1047"/>
      <c r="S21" s="106"/>
      <c r="T21" s="121"/>
      <c r="U21" s="761" t="s">
        <v>1604</v>
      </c>
      <c r="V21" s="762"/>
      <c r="W21" s="762"/>
      <c r="X21" s="762"/>
      <c r="Y21" s="762"/>
      <c r="Z21" s="762"/>
      <c r="AA21" s="763"/>
    </row>
    <row r="22" spans="1:27" ht="12.75" customHeight="1">
      <c r="A22" s="872" t="s">
        <v>1840</v>
      </c>
      <c r="B22" s="825" t="s">
        <v>1697</v>
      </c>
      <c r="C22" s="826"/>
      <c r="D22" s="827"/>
      <c r="E22" s="92"/>
      <c r="F22" s="93"/>
      <c r="G22" s="761" t="s">
        <v>1479</v>
      </c>
      <c r="H22" s="762"/>
      <c r="I22" s="762"/>
      <c r="J22" s="762"/>
      <c r="K22" s="762"/>
      <c r="L22" s="762"/>
      <c r="M22" s="763"/>
      <c r="O22" s="755"/>
      <c r="P22" s="1045" t="s">
        <v>1835</v>
      </c>
      <c r="Q22" s="1046"/>
      <c r="R22" s="1047"/>
      <c r="S22" s="106"/>
      <c r="T22" s="121"/>
      <c r="U22" s="761" t="s">
        <v>1605</v>
      </c>
      <c r="V22" s="762"/>
      <c r="W22" s="762"/>
      <c r="X22" s="762"/>
      <c r="Y22" s="762"/>
      <c r="Z22" s="762"/>
      <c r="AA22" s="763"/>
    </row>
    <row r="23" spans="1:27" ht="12.75" customHeight="1">
      <c r="A23" s="873"/>
      <c r="B23" s="821" t="s">
        <v>1698</v>
      </c>
      <c r="C23" s="822"/>
      <c r="D23" s="823"/>
      <c r="E23" s="125"/>
      <c r="F23" s="126"/>
      <c r="G23" s="839" t="s">
        <v>1481</v>
      </c>
      <c r="H23" s="840"/>
      <c r="I23" s="840"/>
      <c r="J23" s="840"/>
      <c r="K23" s="840"/>
      <c r="L23" s="840"/>
      <c r="M23" s="841"/>
      <c r="O23" s="755"/>
      <c r="P23" s="1045" t="s">
        <v>1836</v>
      </c>
      <c r="Q23" s="1046"/>
      <c r="R23" s="1047"/>
      <c r="S23" s="211"/>
      <c r="T23" s="212"/>
      <c r="U23" s="761" t="s">
        <v>1606</v>
      </c>
      <c r="V23" s="762"/>
      <c r="W23" s="762"/>
      <c r="X23" s="762"/>
      <c r="Y23" s="762"/>
      <c r="Z23" s="762"/>
      <c r="AA23" s="763"/>
    </row>
    <row r="24" spans="1:27" ht="12.75" customHeight="1">
      <c r="A24" s="873"/>
      <c r="B24" s="821" t="s">
        <v>1699</v>
      </c>
      <c r="C24" s="822"/>
      <c r="D24" s="823"/>
      <c r="E24" s="221"/>
      <c r="F24" s="222"/>
      <c r="G24" s="862" t="s">
        <v>1467</v>
      </c>
      <c r="H24" s="863"/>
      <c r="I24" s="863"/>
      <c r="J24" s="863"/>
      <c r="K24" s="863"/>
      <c r="L24" s="863"/>
      <c r="M24" s="864"/>
      <c r="O24" s="755"/>
      <c r="P24" s="1045" t="s">
        <v>1837</v>
      </c>
      <c r="Q24" s="1046"/>
      <c r="R24" s="1047"/>
      <c r="S24" s="92"/>
      <c r="T24" s="93"/>
      <c r="U24" s="761" t="s">
        <v>1607</v>
      </c>
      <c r="V24" s="762"/>
      <c r="W24" s="762"/>
      <c r="X24" s="762"/>
      <c r="Y24" s="762"/>
      <c r="Z24" s="762"/>
      <c r="AA24" s="763"/>
    </row>
    <row r="25" spans="1:27" ht="12.75" customHeight="1">
      <c r="A25" s="873"/>
      <c r="B25" s="821" t="s">
        <v>1700</v>
      </c>
      <c r="C25" s="822"/>
      <c r="D25" s="823"/>
      <c r="E25" s="92"/>
      <c r="F25" s="93"/>
      <c r="G25" s="761" t="s">
        <v>1468</v>
      </c>
      <c r="H25" s="762"/>
      <c r="I25" s="762"/>
      <c r="J25" s="762"/>
      <c r="K25" s="762"/>
      <c r="L25" s="762"/>
      <c r="M25" s="763"/>
      <c r="O25" s="756"/>
      <c r="P25" s="1024" t="s">
        <v>1426</v>
      </c>
      <c r="Q25" s="1025"/>
      <c r="R25" s="1026"/>
      <c r="S25" s="96">
        <f>SUM(S18:S24)</f>
        <v>0</v>
      </c>
      <c r="T25" s="98">
        <f>SUM(T18:T24)</f>
        <v>0</v>
      </c>
      <c r="U25" s="485"/>
      <c r="V25" s="486"/>
      <c r="W25" s="486"/>
      <c r="X25" s="486"/>
      <c r="Y25" s="486"/>
      <c r="Z25" s="486"/>
      <c r="AA25" s="505"/>
    </row>
    <row r="26" spans="1:27" ht="12.75" customHeight="1">
      <c r="A26" s="873"/>
      <c r="B26" s="821" t="s">
        <v>1701</v>
      </c>
      <c r="C26" s="822"/>
      <c r="D26" s="823"/>
      <c r="E26" s="185"/>
      <c r="F26" s="123"/>
      <c r="G26" s="805" t="s">
        <v>1469</v>
      </c>
      <c r="H26" s="806"/>
      <c r="I26" s="806"/>
      <c r="J26" s="806"/>
      <c r="K26" s="806"/>
      <c r="L26" s="806"/>
      <c r="M26" s="807"/>
      <c r="O26" s="177"/>
      <c r="P26" s="223"/>
      <c r="Q26" s="223"/>
      <c r="R26" s="223"/>
      <c r="S26" s="174"/>
      <c r="T26" s="115"/>
      <c r="U26" s="101"/>
      <c r="V26" s="101"/>
      <c r="W26" s="101"/>
      <c r="X26" s="101"/>
      <c r="Y26" s="101"/>
      <c r="Z26" s="101"/>
      <c r="AA26" s="101"/>
    </row>
    <row r="27" spans="1:27" ht="12.75" customHeight="1">
      <c r="A27" s="874"/>
      <c r="B27" s="1024" t="s">
        <v>1426</v>
      </c>
      <c r="C27" s="1025"/>
      <c r="D27" s="1026"/>
      <c r="E27" s="107">
        <f>SUM(E22:E26)</f>
        <v>0</v>
      </c>
      <c r="F27" s="98">
        <f>SUM(F22:F26)</f>
        <v>0</v>
      </c>
      <c r="G27" s="485"/>
      <c r="H27" s="486"/>
      <c r="I27" s="486"/>
      <c r="J27" s="486"/>
      <c r="K27" s="486"/>
      <c r="L27" s="486"/>
      <c r="M27" s="505"/>
      <c r="O27" s="177"/>
      <c r="P27" s="67"/>
      <c r="Q27" s="67"/>
      <c r="R27" s="67"/>
      <c r="S27" s="67"/>
      <c r="T27" s="117"/>
      <c r="U27" s="117"/>
      <c r="V27" s="117"/>
      <c r="W27" s="117"/>
      <c r="X27" s="117"/>
      <c r="Y27" s="117"/>
      <c r="Z27" s="117"/>
      <c r="AA27" s="117"/>
    </row>
    <row r="28" spans="1:27" ht="12.75" customHeight="1">
      <c r="A28" s="872" t="s">
        <v>1841</v>
      </c>
      <c r="B28" s="1039" t="s">
        <v>1702</v>
      </c>
      <c r="C28" s="1040"/>
      <c r="D28" s="1041"/>
      <c r="E28" s="106"/>
      <c r="F28" s="93"/>
      <c r="G28" s="761" t="s">
        <v>1461</v>
      </c>
      <c r="H28" s="762"/>
      <c r="I28" s="762"/>
      <c r="J28" s="762"/>
      <c r="K28" s="762"/>
      <c r="L28" s="762"/>
      <c r="M28" s="763"/>
      <c r="O28" s="177"/>
      <c r="P28" s="67"/>
      <c r="Q28" s="67"/>
      <c r="R28" s="67"/>
      <c r="S28" s="67"/>
      <c r="T28" s="117"/>
      <c r="U28" s="117"/>
      <c r="V28" s="117"/>
      <c r="W28" s="117"/>
      <c r="X28" s="117"/>
      <c r="Y28" s="117"/>
      <c r="Z28" s="117"/>
      <c r="AA28" s="117"/>
    </row>
    <row r="29" spans="1:27" ht="12.75" customHeight="1">
      <c r="A29" s="873"/>
      <c r="B29" s="1042" t="s">
        <v>1703</v>
      </c>
      <c r="C29" s="1043"/>
      <c r="D29" s="1044"/>
      <c r="E29" s="106"/>
      <c r="F29" s="121"/>
      <c r="G29" s="761" t="s">
        <v>1463</v>
      </c>
      <c r="H29" s="762"/>
      <c r="I29" s="762"/>
      <c r="J29" s="762"/>
      <c r="K29" s="762"/>
      <c r="L29" s="762"/>
      <c r="M29" s="763"/>
      <c r="O29" s="177"/>
      <c r="P29" s="67"/>
      <c r="Q29" s="67"/>
      <c r="R29" s="67"/>
      <c r="S29" s="67"/>
      <c r="T29" s="117"/>
      <c r="U29" s="117"/>
      <c r="V29" s="117"/>
      <c r="W29" s="117"/>
      <c r="X29" s="117"/>
      <c r="Y29" s="117"/>
      <c r="Z29" s="117"/>
      <c r="AA29" s="117"/>
    </row>
    <row r="30" spans="1:27" ht="12.75" customHeight="1">
      <c r="A30" s="873"/>
      <c r="B30" s="1045" t="s">
        <v>1704</v>
      </c>
      <c r="C30" s="1046"/>
      <c r="D30" s="1047"/>
      <c r="E30" s="211"/>
      <c r="F30" s="126"/>
      <c r="G30" s="839" t="s">
        <v>1465</v>
      </c>
      <c r="H30" s="840"/>
      <c r="I30" s="840"/>
      <c r="J30" s="840"/>
      <c r="K30" s="840"/>
      <c r="L30" s="840"/>
      <c r="M30" s="841"/>
      <c r="O30" s="177"/>
      <c r="P30" s="67"/>
      <c r="Q30" s="67"/>
      <c r="R30" s="67"/>
      <c r="S30" s="67"/>
      <c r="T30" s="117"/>
      <c r="U30" s="117"/>
      <c r="V30" s="117"/>
      <c r="W30" s="117"/>
      <c r="X30" s="117"/>
      <c r="Y30" s="117"/>
      <c r="Z30" s="117"/>
      <c r="AA30" s="117"/>
    </row>
    <row r="31" spans="1:27" ht="12.75" customHeight="1">
      <c r="A31" s="873"/>
      <c r="B31" s="821" t="s">
        <v>1819</v>
      </c>
      <c r="C31" s="822"/>
      <c r="D31" s="823"/>
      <c r="E31" s="92"/>
      <c r="F31" s="93"/>
      <c r="G31" s="761" t="s">
        <v>1450</v>
      </c>
      <c r="H31" s="762"/>
      <c r="I31" s="762"/>
      <c r="J31" s="762"/>
      <c r="K31" s="762"/>
      <c r="L31" s="762"/>
      <c r="M31" s="763"/>
      <c r="O31" s="177"/>
      <c r="P31" s="67"/>
      <c r="Q31" s="67"/>
      <c r="R31" s="67"/>
      <c r="S31" s="67"/>
      <c r="T31" s="117"/>
      <c r="U31" s="117"/>
      <c r="V31" s="117"/>
      <c r="W31" s="117"/>
      <c r="X31" s="117"/>
      <c r="Y31" s="117"/>
      <c r="Z31" s="117"/>
      <c r="AA31" s="117"/>
    </row>
    <row r="32" spans="1:27" ht="12.75" customHeight="1">
      <c r="A32" s="873"/>
      <c r="B32" s="821" t="s">
        <v>1820</v>
      </c>
      <c r="C32" s="822"/>
      <c r="D32" s="823"/>
      <c r="E32" s="92"/>
      <c r="F32" s="93"/>
      <c r="G32" s="761" t="s">
        <v>1451</v>
      </c>
      <c r="H32" s="762"/>
      <c r="I32" s="762"/>
      <c r="J32" s="762"/>
      <c r="K32" s="762"/>
      <c r="L32" s="762"/>
      <c r="M32" s="763"/>
      <c r="O32" s="543" t="s">
        <v>1496</v>
      </c>
      <c r="P32" s="543"/>
      <c r="Q32" s="543"/>
      <c r="R32" s="543"/>
      <c r="S32" s="134">
        <f>SUM(E13,E21,E27,E36,E42,E50,S12,S17,S25)</f>
        <v>0</v>
      </c>
      <c r="T32" s="135">
        <f>SUM(F13,F21,F27,F36,F42,F50,T12,T17,T25)</f>
        <v>0</v>
      </c>
      <c r="U32" s="117"/>
      <c r="V32" s="117"/>
      <c r="W32" s="117"/>
      <c r="X32" s="117"/>
      <c r="Y32" s="117"/>
      <c r="Z32" s="117"/>
      <c r="AA32" s="117"/>
    </row>
    <row r="33" spans="1:27" ht="12.75" customHeight="1">
      <c r="A33" s="873"/>
      <c r="B33" s="821" t="s">
        <v>1821</v>
      </c>
      <c r="C33" s="822"/>
      <c r="D33" s="823"/>
      <c r="E33" s="92"/>
      <c r="F33" s="93"/>
      <c r="G33" s="761" t="s">
        <v>1455</v>
      </c>
      <c r="H33" s="762"/>
      <c r="I33" s="762"/>
      <c r="J33" s="762"/>
      <c r="K33" s="762"/>
      <c r="L33" s="762"/>
      <c r="M33" s="763"/>
      <c r="O33" s="17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</row>
    <row r="34" spans="1:27" ht="12.75" customHeight="1">
      <c r="A34" s="873"/>
      <c r="B34" s="821" t="s">
        <v>1822</v>
      </c>
      <c r="C34" s="822"/>
      <c r="D34" s="823"/>
      <c r="E34" s="92"/>
      <c r="F34" s="93"/>
      <c r="G34" s="761" t="s">
        <v>1457</v>
      </c>
      <c r="H34" s="762"/>
      <c r="I34" s="762"/>
      <c r="J34" s="762"/>
      <c r="K34" s="762"/>
      <c r="L34" s="762"/>
      <c r="M34" s="763"/>
      <c r="O34" s="17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</row>
    <row r="35" spans="1:27" ht="12.75" customHeight="1">
      <c r="A35" s="873"/>
      <c r="B35" s="821" t="s">
        <v>1823</v>
      </c>
      <c r="C35" s="822"/>
      <c r="D35" s="823"/>
      <c r="E35" s="92"/>
      <c r="F35" s="93"/>
      <c r="G35" s="761" t="s">
        <v>1459</v>
      </c>
      <c r="H35" s="762"/>
      <c r="I35" s="762"/>
      <c r="J35" s="762"/>
      <c r="K35" s="762"/>
      <c r="L35" s="762"/>
      <c r="M35" s="763"/>
      <c r="O35" s="17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</row>
    <row r="36" spans="1:27" ht="12.75" customHeight="1">
      <c r="A36" s="874"/>
      <c r="B36" s="1024" t="s">
        <v>1426</v>
      </c>
      <c r="C36" s="1025"/>
      <c r="D36" s="1026"/>
      <c r="E36" s="96">
        <f>SUM(E28:E35)</f>
        <v>0</v>
      </c>
      <c r="F36" s="98">
        <f>SUM(F28:F35)</f>
        <v>0</v>
      </c>
      <c r="G36" s="485"/>
      <c r="H36" s="486"/>
      <c r="I36" s="486"/>
      <c r="J36" s="486"/>
      <c r="K36" s="486"/>
      <c r="L36" s="486"/>
      <c r="M36" s="505"/>
      <c r="O36" s="17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</row>
    <row r="37" spans="1:27" ht="12.75" customHeight="1">
      <c r="A37" s="872" t="s">
        <v>1842</v>
      </c>
      <c r="B37" s="1039" t="s">
        <v>1705</v>
      </c>
      <c r="C37" s="1040"/>
      <c r="D37" s="1041"/>
      <c r="E37" s="221"/>
      <c r="F37" s="222"/>
      <c r="G37" s="862" t="s">
        <v>1441</v>
      </c>
      <c r="H37" s="863"/>
      <c r="I37" s="863"/>
      <c r="J37" s="863"/>
      <c r="K37" s="863"/>
      <c r="L37" s="863"/>
      <c r="M37" s="864"/>
      <c r="O37" s="177"/>
      <c r="P37" s="67"/>
      <c r="Q37" s="67"/>
      <c r="R37" s="67"/>
    </row>
    <row r="38" spans="1:27" ht="12.75" customHeight="1">
      <c r="A38" s="873"/>
      <c r="B38" s="1042" t="s">
        <v>1706</v>
      </c>
      <c r="C38" s="1043"/>
      <c r="D38" s="1044"/>
      <c r="E38" s="92"/>
      <c r="F38" s="93"/>
      <c r="G38" s="761" t="s">
        <v>1443</v>
      </c>
      <c r="H38" s="762"/>
      <c r="I38" s="762"/>
      <c r="J38" s="762"/>
      <c r="K38" s="762"/>
      <c r="L38" s="762"/>
      <c r="M38" s="763"/>
      <c r="O38" s="67"/>
      <c r="P38" s="67"/>
      <c r="Q38" s="67"/>
      <c r="R38" s="67"/>
    </row>
    <row r="39" spans="1:27" ht="12.75" customHeight="1">
      <c r="A39" s="873"/>
      <c r="B39" s="1045" t="s">
        <v>1707</v>
      </c>
      <c r="C39" s="1046"/>
      <c r="D39" s="1047"/>
      <c r="E39" s="122"/>
      <c r="F39" s="194"/>
      <c r="G39" s="805" t="s">
        <v>1445</v>
      </c>
      <c r="H39" s="806"/>
      <c r="I39" s="806"/>
      <c r="J39" s="806"/>
      <c r="K39" s="806"/>
      <c r="L39" s="806"/>
      <c r="M39" s="807"/>
      <c r="O39" s="67"/>
      <c r="P39" s="50"/>
      <c r="Q39" s="50"/>
      <c r="R39" s="50"/>
    </row>
    <row r="40" spans="1:27" ht="12.75" customHeight="1">
      <c r="A40" s="873"/>
      <c r="B40" s="821" t="s">
        <v>1708</v>
      </c>
      <c r="C40" s="822"/>
      <c r="D40" s="823"/>
      <c r="E40" s="106"/>
      <c r="F40" s="121"/>
      <c r="G40" s="761" t="s">
        <v>1447</v>
      </c>
      <c r="H40" s="762"/>
      <c r="I40" s="762"/>
      <c r="J40" s="762"/>
      <c r="K40" s="762"/>
      <c r="L40" s="762"/>
      <c r="M40" s="763"/>
      <c r="O40" s="67"/>
      <c r="P40" s="67"/>
      <c r="Q40" s="67"/>
      <c r="R40" s="67"/>
    </row>
    <row r="41" spans="1:27" ht="12.75" customHeight="1">
      <c r="A41" s="873"/>
      <c r="B41" s="821" t="s">
        <v>1709</v>
      </c>
      <c r="C41" s="822"/>
      <c r="D41" s="823"/>
      <c r="E41" s="92"/>
      <c r="F41" s="93"/>
      <c r="G41" s="761" t="s">
        <v>1453</v>
      </c>
      <c r="H41" s="762"/>
      <c r="I41" s="762"/>
      <c r="J41" s="762"/>
      <c r="K41" s="762"/>
      <c r="L41" s="762"/>
      <c r="M41" s="763"/>
      <c r="O41" s="67"/>
      <c r="P41" s="117"/>
      <c r="Q41" s="117"/>
      <c r="R41" s="117"/>
    </row>
    <row r="42" spans="1:27" ht="12.75" customHeight="1">
      <c r="A42" s="874"/>
      <c r="B42" s="1024" t="s">
        <v>1426</v>
      </c>
      <c r="C42" s="1025"/>
      <c r="D42" s="1026"/>
      <c r="E42" s="96">
        <f>SUM(E37:E41)</f>
        <v>0</v>
      </c>
      <c r="F42" s="98">
        <f>SUM(F37:F41)</f>
        <v>0</v>
      </c>
      <c r="G42" s="485"/>
      <c r="H42" s="486"/>
      <c r="I42" s="486"/>
      <c r="J42" s="486"/>
      <c r="K42" s="486"/>
      <c r="L42" s="486"/>
      <c r="M42" s="505"/>
      <c r="O42" s="50"/>
      <c r="P42" s="67"/>
      <c r="Q42" s="67"/>
      <c r="R42" s="67"/>
    </row>
    <row r="43" spans="1:27" ht="12.75" customHeight="1">
      <c r="A43" s="754" t="s">
        <v>1843</v>
      </c>
      <c r="B43" s="821" t="s">
        <v>1710</v>
      </c>
      <c r="C43" s="822"/>
      <c r="D43" s="823"/>
      <c r="E43" s="106"/>
      <c r="F43" s="121"/>
      <c r="G43" s="761" t="s">
        <v>1437</v>
      </c>
      <c r="H43" s="762"/>
      <c r="I43" s="762"/>
      <c r="J43" s="762"/>
      <c r="K43" s="762"/>
      <c r="L43" s="762"/>
      <c r="M43" s="763"/>
      <c r="O43" s="67"/>
    </row>
    <row r="44" spans="1:27" ht="12.75" customHeight="1">
      <c r="A44" s="755"/>
      <c r="B44" s="821" t="s">
        <v>1711</v>
      </c>
      <c r="C44" s="822"/>
      <c r="D44" s="823"/>
      <c r="E44" s="106"/>
      <c r="F44" s="121"/>
      <c r="G44" s="761" t="s">
        <v>1439</v>
      </c>
      <c r="H44" s="762"/>
      <c r="I44" s="762"/>
      <c r="J44" s="762"/>
      <c r="K44" s="762"/>
      <c r="L44" s="762"/>
      <c r="M44" s="763"/>
      <c r="O44" s="117"/>
    </row>
    <row r="45" spans="1:27" ht="12.75" customHeight="1">
      <c r="A45" s="755"/>
      <c r="B45" s="821" t="s">
        <v>1712</v>
      </c>
      <c r="C45" s="822"/>
      <c r="D45" s="823"/>
      <c r="E45" s="224"/>
      <c r="F45" s="225"/>
      <c r="G45" s="862" t="s">
        <v>1428</v>
      </c>
      <c r="H45" s="863"/>
      <c r="I45" s="863"/>
      <c r="J45" s="863"/>
      <c r="K45" s="863"/>
      <c r="L45" s="863"/>
      <c r="M45" s="864"/>
      <c r="O45" s="67"/>
      <c r="P45" s="67"/>
      <c r="Q45" s="67"/>
      <c r="R45" s="67"/>
    </row>
    <row r="46" spans="1:27" ht="12.75" customHeight="1">
      <c r="A46" s="755"/>
      <c r="B46" s="821" t="s">
        <v>1713</v>
      </c>
      <c r="C46" s="822"/>
      <c r="D46" s="823"/>
      <c r="E46" s="106"/>
      <c r="F46" s="121"/>
      <c r="G46" s="761" t="s">
        <v>1430</v>
      </c>
      <c r="H46" s="762"/>
      <c r="I46" s="762"/>
      <c r="J46" s="762"/>
      <c r="K46" s="762"/>
      <c r="L46" s="762"/>
      <c r="M46" s="763"/>
    </row>
    <row r="47" spans="1:27" ht="12.75" customHeight="1">
      <c r="A47" s="755"/>
      <c r="B47" s="821" t="s">
        <v>1714</v>
      </c>
      <c r="C47" s="822"/>
      <c r="D47" s="823"/>
      <c r="E47" s="106"/>
      <c r="F47" s="121"/>
      <c r="G47" s="761" t="s">
        <v>1431</v>
      </c>
      <c r="H47" s="762"/>
      <c r="I47" s="762"/>
      <c r="J47" s="762"/>
      <c r="K47" s="762"/>
      <c r="L47" s="762"/>
      <c r="M47" s="763"/>
    </row>
    <row r="48" spans="1:27" ht="12.75" customHeight="1">
      <c r="A48" s="755"/>
      <c r="B48" s="821" t="s">
        <v>1715</v>
      </c>
      <c r="C48" s="822"/>
      <c r="D48" s="823"/>
      <c r="E48" s="106"/>
      <c r="F48" s="121"/>
      <c r="G48" s="761" t="s">
        <v>1433</v>
      </c>
      <c r="H48" s="762"/>
      <c r="I48" s="762"/>
      <c r="J48" s="762"/>
      <c r="K48" s="762"/>
      <c r="L48" s="762"/>
      <c r="M48" s="763"/>
      <c r="O48" s="67"/>
    </row>
    <row r="49" spans="1:29" ht="12.75" customHeight="1">
      <c r="A49" s="755"/>
      <c r="B49" s="821" t="s">
        <v>1716</v>
      </c>
      <c r="C49" s="822"/>
      <c r="D49" s="823"/>
      <c r="E49" s="106"/>
      <c r="F49" s="121"/>
      <c r="G49" s="761" t="s">
        <v>1435</v>
      </c>
      <c r="H49" s="762"/>
      <c r="I49" s="762"/>
      <c r="J49" s="762"/>
      <c r="K49" s="762"/>
      <c r="L49" s="762"/>
      <c r="M49" s="763"/>
    </row>
    <row r="50" spans="1:29" ht="12.75" customHeight="1">
      <c r="A50" s="756"/>
      <c r="B50" s="1024" t="s">
        <v>1426</v>
      </c>
      <c r="C50" s="1025"/>
      <c r="D50" s="1026"/>
      <c r="E50" s="96">
        <f>SUM(E43:E49)</f>
        <v>0</v>
      </c>
      <c r="F50" s="98">
        <f>SUM(F43:F49)</f>
        <v>0</v>
      </c>
      <c r="G50" s="485"/>
      <c r="H50" s="486"/>
      <c r="I50" s="486"/>
      <c r="J50" s="486"/>
      <c r="K50" s="486"/>
      <c r="L50" s="486"/>
      <c r="M50" s="505"/>
    </row>
    <row r="51" spans="1:29" ht="12.75" customHeight="1"/>
    <row r="52" spans="1:29" ht="12.75" customHeight="1"/>
    <row r="53" spans="1:29" ht="12.75" customHeight="1"/>
    <row r="54" spans="1:29" ht="12.75" customHeight="1"/>
    <row r="55" spans="1:29" ht="12.75" customHeight="1"/>
    <row r="56" spans="1:29" ht="12.75" customHeight="1"/>
    <row r="57" spans="1:29" ht="12.75" customHeight="1"/>
    <row r="58" spans="1:29" ht="12.75" customHeight="1">
      <c r="A58" s="798" t="s">
        <v>28</v>
      </c>
      <c r="B58" s="798"/>
      <c r="C58" s="798"/>
      <c r="D58" s="798"/>
      <c r="E58" s="798"/>
      <c r="F58" s="798"/>
      <c r="G58" s="798"/>
      <c r="H58" s="798"/>
      <c r="I58" s="798"/>
      <c r="J58" s="798"/>
      <c r="K58" s="798"/>
      <c r="L58" s="798"/>
      <c r="M58" s="798"/>
      <c r="N58" s="798"/>
      <c r="O58" s="798"/>
      <c r="P58" s="798"/>
      <c r="Q58" s="798"/>
      <c r="R58" s="798"/>
      <c r="S58" s="798"/>
      <c r="T58" s="798"/>
      <c r="U58" s="798"/>
      <c r="V58" s="798"/>
      <c r="W58" s="798"/>
      <c r="X58" s="798"/>
      <c r="Y58" s="798"/>
      <c r="Z58" s="798"/>
      <c r="AA58" s="798"/>
    </row>
    <row r="59" spans="1:29" ht="12.75" customHeight="1">
      <c r="B59" s="66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6"/>
    </row>
    <row r="60" spans="1:29" ht="12.75" customHeight="1">
      <c r="AB60" s="66"/>
      <c r="AC60" s="66"/>
    </row>
    <row r="61" spans="1:29" ht="12.75" customHeight="1"/>
    <row r="62" spans="1:29" ht="12.75" customHeight="1"/>
    <row r="63" spans="1:29" ht="12.75" customHeight="1"/>
    <row r="64" spans="1:29" ht="12.75" customHeight="1">
      <c r="AB64" s="66"/>
      <c r="AC64" s="66"/>
    </row>
    <row r="65" spans="14:14" ht="12.75" customHeight="1"/>
    <row r="66" spans="14:14" ht="12.75" customHeight="1"/>
    <row r="67" spans="14:14" ht="12.75" customHeight="1"/>
    <row r="68" spans="14:14" ht="12.75" customHeight="1"/>
    <row r="69" spans="14:14" ht="12.75" customHeight="1"/>
    <row r="70" spans="14:14" ht="12.75" customHeight="1">
      <c r="N70" s="66"/>
    </row>
    <row r="71" spans="14:14" ht="12.75" customHeight="1"/>
    <row r="72" spans="14:14" ht="12.75" customHeight="1"/>
    <row r="73" spans="14:14" ht="12.75" customHeight="1"/>
    <row r="74" spans="14:14" ht="12.75" customHeight="1"/>
    <row r="75" spans="14:14" ht="12.75" customHeight="1"/>
    <row r="76" spans="14:14" ht="12.75" customHeight="1"/>
    <row r="77" spans="14:14" ht="12.75" customHeight="1"/>
    <row r="78" spans="14:14" ht="12.75" customHeight="1"/>
    <row r="79" spans="14:14" ht="12.75" customHeight="1"/>
    <row r="80" spans="14:14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</sheetData>
  <mergeCells count="159">
    <mergeCell ref="A58:AA58"/>
    <mergeCell ref="A6:A13"/>
    <mergeCell ref="A14:A21"/>
    <mergeCell ref="A22:A27"/>
    <mergeCell ref="A28:A36"/>
    <mergeCell ref="A37:A42"/>
    <mergeCell ref="A43:A50"/>
    <mergeCell ref="O6:O12"/>
    <mergeCell ref="O13:O17"/>
    <mergeCell ref="O18:O25"/>
    <mergeCell ref="B48:D48"/>
    <mergeCell ref="G48:M48"/>
    <mergeCell ref="B49:D49"/>
    <mergeCell ref="G49:M49"/>
    <mergeCell ref="B50:D50"/>
    <mergeCell ref="G50:M50"/>
    <mergeCell ref="B12:D12"/>
    <mergeCell ref="G12:M12"/>
    <mergeCell ref="B13:D13"/>
    <mergeCell ref="G13:M13"/>
    <mergeCell ref="B10:D10"/>
    <mergeCell ref="G10:M10"/>
    <mergeCell ref="B16:D16"/>
    <mergeCell ref="G16:M16"/>
    <mergeCell ref="P10:R10"/>
    <mergeCell ref="B17:D17"/>
    <mergeCell ref="A1:C1"/>
    <mergeCell ref="A2:C2"/>
    <mergeCell ref="D2:E2"/>
    <mergeCell ref="F2:G2"/>
    <mergeCell ref="K2:M2"/>
    <mergeCell ref="P2:Q2"/>
    <mergeCell ref="U2:AA2"/>
    <mergeCell ref="A3:C3"/>
    <mergeCell ref="D3:S3"/>
    <mergeCell ref="U3:Z3"/>
    <mergeCell ref="U4:W4"/>
    <mergeCell ref="Y4:Z4"/>
    <mergeCell ref="B5:D5"/>
    <mergeCell ref="G5:M5"/>
    <mergeCell ref="P5:R5"/>
    <mergeCell ref="U10:AA10"/>
    <mergeCell ref="B11:D11"/>
    <mergeCell ref="G11:M11"/>
    <mergeCell ref="P11:R11"/>
    <mergeCell ref="U11:AA11"/>
    <mergeCell ref="U5:AA5"/>
    <mergeCell ref="B8:D8"/>
    <mergeCell ref="G8:M8"/>
    <mergeCell ref="P8:R8"/>
    <mergeCell ref="U8:AA8"/>
    <mergeCell ref="B9:D9"/>
    <mergeCell ref="G9:M9"/>
    <mergeCell ref="P9:R9"/>
    <mergeCell ref="U9:AA9"/>
    <mergeCell ref="B6:D6"/>
    <mergeCell ref="G6:M6"/>
    <mergeCell ref="P6:R6"/>
    <mergeCell ref="U6:AA6"/>
    <mergeCell ref="B7:D7"/>
    <mergeCell ref="G7:M7"/>
    <mergeCell ref="P7:R7"/>
    <mergeCell ref="U7:AA7"/>
    <mergeCell ref="G14:M14"/>
    <mergeCell ref="B15:D15"/>
    <mergeCell ref="G15:M15"/>
    <mergeCell ref="P12:R12"/>
    <mergeCell ref="U12:AA12"/>
    <mergeCell ref="P13:R13"/>
    <mergeCell ref="U13:AA13"/>
    <mergeCell ref="P14:R14"/>
    <mergeCell ref="U14:AA14"/>
    <mergeCell ref="B14:D14"/>
    <mergeCell ref="G18:M18"/>
    <mergeCell ref="B20:D20"/>
    <mergeCell ref="G20:M20"/>
    <mergeCell ref="B18:D18"/>
    <mergeCell ref="B19:D19"/>
    <mergeCell ref="G19:M19"/>
    <mergeCell ref="P16:R16"/>
    <mergeCell ref="U16:AA16"/>
    <mergeCell ref="U15:AA15"/>
    <mergeCell ref="P15:R15"/>
    <mergeCell ref="P17:R17"/>
    <mergeCell ref="U17:AA17"/>
    <mergeCell ref="G17:M17"/>
    <mergeCell ref="P18:R18"/>
    <mergeCell ref="U18:AA18"/>
    <mergeCell ref="P19:R19"/>
    <mergeCell ref="U19:AA19"/>
    <mergeCell ref="P20:R20"/>
    <mergeCell ref="U20:AA20"/>
    <mergeCell ref="U23:AA23"/>
    <mergeCell ref="P24:R24"/>
    <mergeCell ref="U24:AA24"/>
    <mergeCell ref="P25:R25"/>
    <mergeCell ref="U25:AA25"/>
    <mergeCell ref="P21:R21"/>
    <mergeCell ref="U21:AA21"/>
    <mergeCell ref="P22:R22"/>
    <mergeCell ref="U22:AA22"/>
    <mergeCell ref="B22:D22"/>
    <mergeCell ref="G22:M22"/>
    <mergeCell ref="P23:R23"/>
    <mergeCell ref="B23:D23"/>
    <mergeCell ref="G23:M23"/>
    <mergeCell ref="B26:D26"/>
    <mergeCell ref="G26:M26"/>
    <mergeCell ref="B24:D24"/>
    <mergeCell ref="G24:M24"/>
    <mergeCell ref="B25:D25"/>
    <mergeCell ref="G25:M25"/>
    <mergeCell ref="B29:D29"/>
    <mergeCell ref="B32:D32"/>
    <mergeCell ref="B27:D27"/>
    <mergeCell ref="G27:M27"/>
    <mergeCell ref="O32:R32"/>
    <mergeCell ref="G33:M33"/>
    <mergeCell ref="B30:D30"/>
    <mergeCell ref="G30:M30"/>
    <mergeCell ref="B31:D31"/>
    <mergeCell ref="G31:M31"/>
    <mergeCell ref="G29:M29"/>
    <mergeCell ref="B47:D47"/>
    <mergeCell ref="G47:M47"/>
    <mergeCell ref="B43:D43"/>
    <mergeCell ref="G43:M43"/>
    <mergeCell ref="B45:D45"/>
    <mergeCell ref="G45:M45"/>
    <mergeCell ref="B46:D46"/>
    <mergeCell ref="G46:M46"/>
    <mergeCell ref="G39:M39"/>
    <mergeCell ref="B40:D40"/>
    <mergeCell ref="G40:M40"/>
    <mergeCell ref="B39:D39"/>
    <mergeCell ref="D1:W1"/>
    <mergeCell ref="X1:AA1"/>
    <mergeCell ref="B44:D44"/>
    <mergeCell ref="G44:M44"/>
    <mergeCell ref="B42:D42"/>
    <mergeCell ref="G42:M42"/>
    <mergeCell ref="B41:D41"/>
    <mergeCell ref="G41:M41"/>
    <mergeCell ref="B36:D36"/>
    <mergeCell ref="G36:M36"/>
    <mergeCell ref="B37:D37"/>
    <mergeCell ref="G37:M37"/>
    <mergeCell ref="B38:D38"/>
    <mergeCell ref="G38:M38"/>
    <mergeCell ref="B34:D34"/>
    <mergeCell ref="G34:M34"/>
    <mergeCell ref="B35:D35"/>
    <mergeCell ref="G35:M35"/>
    <mergeCell ref="G32:M32"/>
    <mergeCell ref="B33:D33"/>
    <mergeCell ref="G28:M28"/>
    <mergeCell ref="B21:D21"/>
    <mergeCell ref="G21:M21"/>
    <mergeCell ref="B28:D28"/>
  </mergeCells>
  <phoneticPr fontId="23"/>
  <printOptions horizontalCentered="1"/>
  <pageMargins left="0.19685039370078741" right="0.19685039370078741" top="0.39370078740157483" bottom="0.15748031496062992" header="0.19685039370078741" footer="0.15748031496062992"/>
  <pageSetup paperSize="9" fitToWidth="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FF00"/>
    <pageSetUpPr fitToPage="1"/>
  </sheetPr>
  <dimension ref="A1:AA97"/>
  <sheetViews>
    <sheetView showZeros="0" workbookViewId="0">
      <selection sqref="A1:C1"/>
    </sheetView>
  </sheetViews>
  <sheetFormatPr defaultRowHeight="12"/>
  <cols>
    <col min="1" max="4" width="3.125" style="47" customWidth="1"/>
    <col min="5" max="6" width="6.875" style="47" customWidth="1"/>
    <col min="7" max="12" width="2.625" style="47" customWidth="1"/>
    <col min="13" max="14" width="3.75" style="47" customWidth="1"/>
    <col min="15" max="18" width="3.125" style="47" customWidth="1"/>
    <col min="19" max="20" width="6.875" style="47" customWidth="1"/>
    <col min="21" max="27" width="2.625" style="47" customWidth="1"/>
    <col min="28" max="60" width="3.125" style="47" customWidth="1"/>
    <col min="61" max="16384" width="9" style="47"/>
  </cols>
  <sheetData>
    <row r="1" spans="1:27" s="40" customFormat="1" ht="18.75" customHeight="1">
      <c r="A1" s="1053" t="s">
        <v>1613</v>
      </c>
      <c r="B1" s="1054"/>
      <c r="C1" s="1054"/>
      <c r="D1" s="1023" t="s">
        <v>1411</v>
      </c>
      <c r="E1" s="1023"/>
      <c r="F1" s="1023"/>
      <c r="G1" s="1023"/>
      <c r="H1" s="1023"/>
      <c r="I1" s="1023"/>
      <c r="J1" s="1023"/>
      <c r="K1" s="1023"/>
      <c r="L1" s="1023"/>
      <c r="M1" s="1023"/>
      <c r="N1" s="1023"/>
      <c r="O1" s="1023"/>
      <c r="P1" s="1023"/>
      <c r="Q1" s="1023"/>
      <c r="R1" s="1023"/>
      <c r="S1" s="1023"/>
      <c r="T1" s="1023"/>
      <c r="U1" s="1023"/>
      <c r="V1" s="1023"/>
      <c r="W1" s="1023"/>
      <c r="X1" s="790" t="str">
        <f>集計表!AB1</f>
        <v>2025/8</v>
      </c>
      <c r="Y1" s="790"/>
      <c r="Z1" s="790"/>
      <c r="AA1" s="791"/>
    </row>
    <row r="2" spans="1:27" ht="18.75" customHeight="1">
      <c r="A2" s="700" t="s">
        <v>56</v>
      </c>
      <c r="B2" s="701"/>
      <c r="C2" s="702"/>
      <c r="D2" s="709">
        <v>2024</v>
      </c>
      <c r="E2" s="709"/>
      <c r="F2" s="1032">
        <f>集計表!F2</f>
        <v>45868</v>
      </c>
      <c r="G2" s="1032"/>
      <c r="H2" s="226"/>
      <c r="I2" s="42" t="s">
        <v>1402</v>
      </c>
      <c r="J2" s="42" t="s">
        <v>1619</v>
      </c>
      <c r="K2" s="789">
        <f>集計表!L2</f>
        <v>45870</v>
      </c>
      <c r="L2" s="817"/>
      <c r="M2" s="817"/>
      <c r="N2" s="43" t="s">
        <v>57</v>
      </c>
      <c r="O2" s="44" t="s">
        <v>1620</v>
      </c>
      <c r="P2" s="797">
        <f>集計表!R2</f>
        <v>45871</v>
      </c>
      <c r="Q2" s="797"/>
      <c r="R2" s="45" t="s">
        <v>1621</v>
      </c>
      <c r="S2" s="118" t="s">
        <v>19</v>
      </c>
      <c r="T2" s="84" t="s">
        <v>1623</v>
      </c>
      <c r="U2" s="714">
        <f>申込書!C9</f>
        <v>0</v>
      </c>
      <c r="V2" s="714"/>
      <c r="W2" s="714"/>
      <c r="X2" s="714"/>
      <c r="Y2" s="714"/>
      <c r="Z2" s="714"/>
      <c r="AA2" s="715"/>
    </row>
    <row r="3" spans="1:27" ht="18.75" customHeight="1">
      <c r="A3" s="703" t="s">
        <v>54</v>
      </c>
      <c r="B3" s="704"/>
      <c r="C3" s="705"/>
      <c r="D3" s="793">
        <f>集計表!D3</f>
        <v>0</v>
      </c>
      <c r="E3" s="794"/>
      <c r="F3" s="794"/>
      <c r="G3" s="794"/>
      <c r="H3" s="794"/>
      <c r="I3" s="794"/>
      <c r="J3" s="794"/>
      <c r="K3" s="794"/>
      <c r="L3" s="794"/>
      <c r="M3" s="794"/>
      <c r="N3" s="794"/>
      <c r="O3" s="794"/>
      <c r="P3" s="794"/>
      <c r="Q3" s="794"/>
      <c r="R3" s="794"/>
      <c r="S3" s="794"/>
      <c r="T3" s="84" t="s">
        <v>59</v>
      </c>
      <c r="U3" s="786">
        <f>集計表!N97</f>
        <v>0</v>
      </c>
      <c r="V3" s="786"/>
      <c r="W3" s="786"/>
      <c r="X3" s="786"/>
      <c r="Y3" s="786"/>
      <c r="Z3" s="786"/>
      <c r="AA3" s="48" t="s">
        <v>60</v>
      </c>
    </row>
    <row r="4" spans="1:27" ht="15" customHeight="1">
      <c r="A4" s="47" t="s">
        <v>1636</v>
      </c>
      <c r="U4" s="642" t="s">
        <v>6</v>
      </c>
      <c r="V4" s="642"/>
      <c r="W4" s="642"/>
      <c r="X4" s="85" t="s">
        <v>1624</v>
      </c>
      <c r="Y4" s="824">
        <f>T15</f>
        <v>0</v>
      </c>
      <c r="Z4" s="642"/>
      <c r="AA4" s="47" t="s">
        <v>1625</v>
      </c>
    </row>
    <row r="5" spans="1:27" ht="12.75" customHeight="1">
      <c r="A5" s="89"/>
      <c r="B5" s="784" t="s">
        <v>1626</v>
      </c>
      <c r="C5" s="782"/>
      <c r="D5" s="782"/>
      <c r="E5" s="119" t="s">
        <v>7</v>
      </c>
      <c r="F5" s="88" t="s">
        <v>8</v>
      </c>
      <c r="G5" s="782" t="s">
        <v>1627</v>
      </c>
      <c r="H5" s="782"/>
      <c r="I5" s="782"/>
      <c r="J5" s="782"/>
      <c r="K5" s="782"/>
      <c r="L5" s="782"/>
      <c r="M5" s="783"/>
      <c r="O5" s="89"/>
      <c r="P5" s="784" t="s">
        <v>1628</v>
      </c>
      <c r="Q5" s="782"/>
      <c r="R5" s="782"/>
      <c r="S5" s="119" t="s">
        <v>7</v>
      </c>
      <c r="T5" s="88" t="s">
        <v>8</v>
      </c>
      <c r="U5" s="782" t="s">
        <v>1627</v>
      </c>
      <c r="V5" s="782"/>
      <c r="W5" s="782"/>
      <c r="X5" s="782"/>
      <c r="Y5" s="782"/>
      <c r="Z5" s="782"/>
      <c r="AA5" s="782"/>
    </row>
    <row r="6" spans="1:27" ht="12.75" customHeight="1">
      <c r="A6" s="754" t="s">
        <v>1879</v>
      </c>
      <c r="B6" s="821" t="s">
        <v>1719</v>
      </c>
      <c r="C6" s="822"/>
      <c r="D6" s="823"/>
      <c r="E6" s="185"/>
      <c r="F6" s="93"/>
      <c r="G6" s="805" t="s">
        <v>1432</v>
      </c>
      <c r="H6" s="806"/>
      <c r="I6" s="806"/>
      <c r="J6" s="806"/>
      <c r="K6" s="806"/>
      <c r="L6" s="806"/>
      <c r="M6" s="807"/>
      <c r="O6" s="754" t="s">
        <v>1882</v>
      </c>
      <c r="P6" s="821" t="s">
        <v>1873</v>
      </c>
      <c r="Q6" s="822"/>
      <c r="R6" s="823"/>
      <c r="S6" s="92"/>
      <c r="T6" s="93"/>
      <c r="U6" s="761" t="s">
        <v>1413</v>
      </c>
      <c r="V6" s="762"/>
      <c r="W6" s="762"/>
      <c r="X6" s="762"/>
      <c r="Y6" s="762"/>
      <c r="Z6" s="762"/>
      <c r="AA6" s="763"/>
    </row>
    <row r="7" spans="1:27" ht="12.75" customHeight="1">
      <c r="A7" s="755"/>
      <c r="B7" s="821" t="s">
        <v>1720</v>
      </c>
      <c r="C7" s="822"/>
      <c r="D7" s="823"/>
      <c r="E7" s="92"/>
      <c r="F7" s="93"/>
      <c r="G7" s="761" t="s">
        <v>1434</v>
      </c>
      <c r="H7" s="762"/>
      <c r="I7" s="762"/>
      <c r="J7" s="762"/>
      <c r="K7" s="762"/>
      <c r="L7" s="762"/>
      <c r="M7" s="763"/>
      <c r="O7" s="755"/>
      <c r="P7" s="821" t="s">
        <v>1874</v>
      </c>
      <c r="Q7" s="822"/>
      <c r="R7" s="823"/>
      <c r="S7" s="92"/>
      <c r="T7" s="93"/>
      <c r="U7" s="761" t="s">
        <v>1415</v>
      </c>
      <c r="V7" s="762"/>
      <c r="W7" s="762"/>
      <c r="X7" s="762"/>
      <c r="Y7" s="762"/>
      <c r="Z7" s="762"/>
      <c r="AA7" s="763"/>
    </row>
    <row r="8" spans="1:27" ht="12.75" customHeight="1">
      <c r="A8" s="755"/>
      <c r="B8" s="821" t="s">
        <v>1721</v>
      </c>
      <c r="C8" s="822"/>
      <c r="D8" s="823"/>
      <c r="E8" s="92"/>
      <c r="F8" s="93"/>
      <c r="G8" s="761" t="s">
        <v>1436</v>
      </c>
      <c r="H8" s="762"/>
      <c r="I8" s="762"/>
      <c r="J8" s="762"/>
      <c r="K8" s="762"/>
      <c r="L8" s="762"/>
      <c r="M8" s="763"/>
      <c r="O8" s="755"/>
      <c r="P8" s="821" t="s">
        <v>1875</v>
      </c>
      <c r="Q8" s="822"/>
      <c r="R8" s="823"/>
      <c r="S8" s="92"/>
      <c r="T8" s="93"/>
      <c r="U8" s="761" t="s">
        <v>1417</v>
      </c>
      <c r="V8" s="762"/>
      <c r="W8" s="762"/>
      <c r="X8" s="762"/>
      <c r="Y8" s="762"/>
      <c r="Z8" s="762"/>
      <c r="AA8" s="763"/>
    </row>
    <row r="9" spans="1:27" ht="12.75" customHeight="1">
      <c r="A9" s="755"/>
      <c r="B9" s="821" t="s">
        <v>1722</v>
      </c>
      <c r="C9" s="822"/>
      <c r="D9" s="823"/>
      <c r="E9" s="92"/>
      <c r="F9" s="93"/>
      <c r="G9" s="761" t="s">
        <v>1438</v>
      </c>
      <c r="H9" s="762"/>
      <c r="I9" s="762"/>
      <c r="J9" s="762"/>
      <c r="K9" s="762"/>
      <c r="L9" s="762"/>
      <c r="M9" s="763"/>
      <c r="O9" s="755"/>
      <c r="P9" s="821" t="s">
        <v>1876</v>
      </c>
      <c r="Q9" s="822"/>
      <c r="R9" s="823"/>
      <c r="S9" s="92"/>
      <c r="T9" s="93"/>
      <c r="U9" s="761" t="s">
        <v>1419</v>
      </c>
      <c r="V9" s="762"/>
      <c r="W9" s="762"/>
      <c r="X9" s="762"/>
      <c r="Y9" s="762"/>
      <c r="Z9" s="762"/>
      <c r="AA9" s="763"/>
    </row>
    <row r="10" spans="1:27" ht="12.75" customHeight="1">
      <c r="A10" s="755"/>
      <c r="B10" s="821" t="s">
        <v>1723</v>
      </c>
      <c r="C10" s="822"/>
      <c r="D10" s="823"/>
      <c r="E10" s="125"/>
      <c r="F10" s="93"/>
      <c r="G10" s="839" t="s">
        <v>1440</v>
      </c>
      <c r="H10" s="840"/>
      <c r="I10" s="840"/>
      <c r="J10" s="840"/>
      <c r="K10" s="840"/>
      <c r="L10" s="840"/>
      <c r="M10" s="841"/>
      <c r="O10" s="755"/>
      <c r="P10" s="821" t="s">
        <v>1877</v>
      </c>
      <c r="Q10" s="822"/>
      <c r="R10" s="823"/>
      <c r="S10" s="92"/>
      <c r="T10" s="93"/>
      <c r="U10" s="761" t="s">
        <v>1421</v>
      </c>
      <c r="V10" s="762"/>
      <c r="W10" s="762"/>
      <c r="X10" s="762"/>
      <c r="Y10" s="762"/>
      <c r="Z10" s="762"/>
      <c r="AA10" s="763"/>
    </row>
    <row r="11" spans="1:27" ht="12.75" customHeight="1">
      <c r="A11" s="755"/>
      <c r="B11" s="1050" t="s">
        <v>1775</v>
      </c>
      <c r="C11" s="1051"/>
      <c r="D11" s="1052"/>
      <c r="E11" s="92"/>
      <c r="F11" s="93"/>
      <c r="G11" s="761" t="s">
        <v>1442</v>
      </c>
      <c r="H11" s="762"/>
      <c r="I11" s="762"/>
      <c r="J11" s="762"/>
      <c r="K11" s="762"/>
      <c r="L11" s="762"/>
      <c r="M11" s="763"/>
      <c r="O11" s="755"/>
      <c r="P11" s="821" t="s">
        <v>1878</v>
      </c>
      <c r="Q11" s="822"/>
      <c r="R11" s="823"/>
      <c r="S11" s="125"/>
      <c r="T11" s="93"/>
      <c r="U11" s="839" t="s">
        <v>1423</v>
      </c>
      <c r="V11" s="840"/>
      <c r="W11" s="840"/>
      <c r="X11" s="840"/>
      <c r="Y11" s="840"/>
      <c r="Z11" s="840"/>
      <c r="AA11" s="841"/>
    </row>
    <row r="12" spans="1:27" ht="12.75" customHeight="1">
      <c r="A12" s="755"/>
      <c r="B12" s="821" t="s">
        <v>1965</v>
      </c>
      <c r="C12" s="822"/>
      <c r="D12" s="823"/>
      <c r="E12" s="185"/>
      <c r="F12" s="93"/>
      <c r="G12" s="805" t="s">
        <v>1444</v>
      </c>
      <c r="H12" s="806"/>
      <c r="I12" s="806"/>
      <c r="J12" s="806"/>
      <c r="K12" s="806"/>
      <c r="L12" s="806"/>
      <c r="M12" s="807"/>
      <c r="O12" s="756"/>
      <c r="P12" s="1024" t="s">
        <v>1426</v>
      </c>
      <c r="Q12" s="1025"/>
      <c r="R12" s="1026"/>
      <c r="S12" s="96">
        <f>SUM(S6:S11)</f>
        <v>0</v>
      </c>
      <c r="T12" s="98">
        <f>SUM(T6:T11)</f>
        <v>0</v>
      </c>
      <c r="U12" s="637"/>
      <c r="V12" s="638"/>
      <c r="W12" s="638"/>
      <c r="X12" s="638"/>
      <c r="Y12" s="638"/>
      <c r="Z12" s="638"/>
      <c r="AA12" s="639"/>
    </row>
    <row r="13" spans="1:27" ht="12.75" customHeight="1">
      <c r="A13" s="755"/>
      <c r="B13" s="1045" t="s">
        <v>1776</v>
      </c>
      <c r="C13" s="1046"/>
      <c r="D13" s="1047"/>
      <c r="E13" s="92"/>
      <c r="F13" s="93"/>
      <c r="G13" s="761" t="s">
        <v>1446</v>
      </c>
      <c r="H13" s="762"/>
      <c r="I13" s="762"/>
      <c r="J13" s="762"/>
      <c r="K13" s="762"/>
      <c r="L13" s="762"/>
      <c r="M13" s="763"/>
      <c r="O13" s="177"/>
      <c r="T13" s="101"/>
      <c r="U13" s="101"/>
      <c r="V13" s="101"/>
      <c r="W13" s="101"/>
      <c r="X13" s="101"/>
      <c r="Y13" s="101"/>
      <c r="Z13" s="101"/>
      <c r="AA13" s="101"/>
    </row>
    <row r="14" spans="1:27" ht="12.75" customHeight="1">
      <c r="A14" s="756"/>
      <c r="B14" s="1024" t="s">
        <v>1426</v>
      </c>
      <c r="C14" s="1025"/>
      <c r="D14" s="1026"/>
      <c r="E14" s="96">
        <f>SUM(E6:E13)</f>
        <v>0</v>
      </c>
      <c r="F14" s="98">
        <f>SUM(F6:F13)</f>
        <v>0</v>
      </c>
      <c r="G14" s="485"/>
      <c r="H14" s="486"/>
      <c r="I14" s="486"/>
      <c r="J14" s="486"/>
      <c r="K14" s="486"/>
      <c r="L14" s="486"/>
      <c r="M14" s="505"/>
      <c r="T14" s="101"/>
      <c r="U14" s="101"/>
      <c r="V14" s="101"/>
      <c r="W14" s="101"/>
      <c r="X14" s="101"/>
      <c r="Y14" s="101"/>
      <c r="Z14" s="101"/>
      <c r="AA14" s="101"/>
    </row>
    <row r="15" spans="1:27" ht="12.75" customHeight="1">
      <c r="A15" s="754" t="s">
        <v>1880</v>
      </c>
      <c r="B15" s="1045" t="s">
        <v>1724</v>
      </c>
      <c r="C15" s="1046"/>
      <c r="D15" s="1047"/>
      <c r="E15" s="185"/>
      <c r="F15" s="93"/>
      <c r="G15" s="805" t="s">
        <v>1452</v>
      </c>
      <c r="H15" s="806"/>
      <c r="I15" s="806"/>
      <c r="J15" s="806"/>
      <c r="K15" s="806"/>
      <c r="L15" s="806"/>
      <c r="M15" s="807"/>
      <c r="O15" s="1057" t="s">
        <v>1489</v>
      </c>
      <c r="P15" s="1058"/>
      <c r="Q15" s="1058"/>
      <c r="R15" s="1059"/>
      <c r="S15" s="134">
        <f>SUM(E14,E26,E30,E36,E42,S12)</f>
        <v>0</v>
      </c>
      <c r="T15" s="135">
        <f>SUM(F14,F26,F30,F36,F42,T12)</f>
        <v>0</v>
      </c>
      <c r="U15" s="101"/>
      <c r="V15" s="101"/>
      <c r="W15" s="101"/>
      <c r="X15" s="101"/>
      <c r="Y15" s="101"/>
      <c r="Z15" s="101"/>
      <c r="AA15" s="101"/>
    </row>
    <row r="16" spans="1:27" ht="12.75" customHeight="1">
      <c r="A16" s="755"/>
      <c r="B16" s="821" t="s">
        <v>1725</v>
      </c>
      <c r="C16" s="822"/>
      <c r="D16" s="823"/>
      <c r="E16" s="92"/>
      <c r="F16" s="93"/>
      <c r="G16" s="761" t="s">
        <v>1454</v>
      </c>
      <c r="H16" s="762"/>
      <c r="I16" s="762"/>
      <c r="J16" s="762"/>
      <c r="K16" s="762"/>
      <c r="L16" s="762"/>
      <c r="M16" s="763"/>
    </row>
    <row r="17" spans="1:26" ht="12.75" customHeight="1">
      <c r="A17" s="755"/>
      <c r="B17" s="821" t="s">
        <v>1726</v>
      </c>
      <c r="C17" s="822"/>
      <c r="D17" s="823"/>
      <c r="E17" s="92"/>
      <c r="F17" s="93"/>
      <c r="G17" s="761" t="s">
        <v>1456</v>
      </c>
      <c r="H17" s="762"/>
      <c r="I17" s="762"/>
      <c r="J17" s="762"/>
      <c r="K17" s="762"/>
      <c r="L17" s="762"/>
      <c r="M17" s="763"/>
    </row>
    <row r="18" spans="1:26" ht="12.75" customHeight="1">
      <c r="A18" s="755"/>
      <c r="B18" s="821" t="s">
        <v>1727</v>
      </c>
      <c r="C18" s="822"/>
      <c r="D18" s="823"/>
      <c r="E18" s="92"/>
      <c r="F18" s="93"/>
      <c r="G18" s="761" t="s">
        <v>1458</v>
      </c>
      <c r="H18" s="762"/>
      <c r="I18" s="762"/>
      <c r="J18" s="762"/>
      <c r="K18" s="762"/>
      <c r="L18" s="762"/>
      <c r="M18" s="763"/>
      <c r="P18" s="47" t="s">
        <v>1975</v>
      </c>
    </row>
    <row r="19" spans="1:26" ht="12.75" customHeight="1">
      <c r="A19" s="755"/>
      <c r="B19" s="1050" t="s">
        <v>1728</v>
      </c>
      <c r="C19" s="1051"/>
      <c r="D19" s="1052"/>
      <c r="E19" s="92"/>
      <c r="F19" s="93"/>
      <c r="G19" s="761" t="s">
        <v>1460</v>
      </c>
      <c r="H19" s="762"/>
      <c r="I19" s="762"/>
      <c r="J19" s="762"/>
      <c r="K19" s="762"/>
      <c r="L19" s="762"/>
      <c r="M19" s="763"/>
    </row>
    <row r="20" spans="1:26" ht="12.75" customHeight="1">
      <c r="A20" s="755"/>
      <c r="B20" s="1042" t="s">
        <v>1729</v>
      </c>
      <c r="C20" s="1043"/>
      <c r="D20" s="1060"/>
      <c r="E20" s="92"/>
      <c r="F20" s="93"/>
      <c r="G20" s="465" t="s">
        <v>1476</v>
      </c>
      <c r="H20" s="466"/>
      <c r="I20" s="466"/>
      <c r="J20" s="466"/>
      <c r="K20" s="466"/>
      <c r="L20" s="466"/>
      <c r="M20" s="478"/>
    </row>
    <row r="21" spans="1:26" ht="12.75" customHeight="1">
      <c r="A21" s="755"/>
      <c r="B21" s="1045" t="s">
        <v>1730</v>
      </c>
      <c r="C21" s="1046"/>
      <c r="D21" s="1047"/>
      <c r="E21" s="92"/>
      <c r="F21" s="93"/>
      <c r="G21" s="465" t="s">
        <v>1478</v>
      </c>
      <c r="H21" s="466"/>
      <c r="I21" s="466"/>
      <c r="J21" s="466"/>
      <c r="K21" s="466"/>
      <c r="L21" s="466"/>
      <c r="M21" s="478"/>
      <c r="Z21" s="174"/>
    </row>
    <row r="22" spans="1:26" ht="12.75" customHeight="1">
      <c r="A22" s="755"/>
      <c r="B22" s="821" t="s">
        <v>1731</v>
      </c>
      <c r="C22" s="822"/>
      <c r="D22" s="823"/>
      <c r="E22" s="92"/>
      <c r="F22" s="93"/>
      <c r="G22" s="465" t="s">
        <v>1480</v>
      </c>
      <c r="H22" s="466"/>
      <c r="I22" s="466"/>
      <c r="J22" s="466"/>
      <c r="K22" s="466"/>
      <c r="L22" s="466"/>
      <c r="M22" s="478"/>
    </row>
    <row r="23" spans="1:26" ht="12.75" customHeight="1">
      <c r="A23" s="755"/>
      <c r="B23" s="821" t="s">
        <v>1732</v>
      </c>
      <c r="C23" s="822"/>
      <c r="D23" s="823"/>
      <c r="E23" s="92"/>
      <c r="F23" s="93"/>
      <c r="G23" s="465" t="s">
        <v>1482</v>
      </c>
      <c r="H23" s="466"/>
      <c r="I23" s="466"/>
      <c r="J23" s="466"/>
      <c r="K23" s="466"/>
      <c r="L23" s="466"/>
      <c r="M23" s="478"/>
    </row>
    <row r="24" spans="1:26" ht="12.75" customHeight="1">
      <c r="A24" s="755"/>
      <c r="B24" s="1050" t="s">
        <v>1733</v>
      </c>
      <c r="C24" s="1051"/>
      <c r="D24" s="1052"/>
      <c r="E24" s="92"/>
      <c r="F24" s="93"/>
      <c r="G24" s="465" t="s">
        <v>1483</v>
      </c>
      <c r="H24" s="466"/>
      <c r="I24" s="466"/>
      <c r="J24" s="466"/>
      <c r="K24" s="466"/>
      <c r="L24" s="466"/>
      <c r="M24" s="478"/>
    </row>
    <row r="25" spans="1:26" ht="12.75" customHeight="1">
      <c r="A25" s="755"/>
      <c r="B25" s="1050" t="s">
        <v>1867</v>
      </c>
      <c r="C25" s="1051"/>
      <c r="D25" s="1052"/>
      <c r="E25" s="125"/>
      <c r="F25" s="93"/>
      <c r="G25" s="839" t="s">
        <v>1485</v>
      </c>
      <c r="H25" s="840"/>
      <c r="I25" s="840"/>
      <c r="J25" s="840"/>
      <c r="K25" s="840"/>
      <c r="L25" s="840"/>
      <c r="M25" s="841"/>
    </row>
    <row r="26" spans="1:26" ht="12.75" customHeight="1">
      <c r="A26" s="756"/>
      <c r="B26" s="1024" t="s">
        <v>1426</v>
      </c>
      <c r="C26" s="1025"/>
      <c r="D26" s="1026"/>
      <c r="E26" s="96">
        <f>SUM(E15:E25)</f>
        <v>0</v>
      </c>
      <c r="F26" s="98">
        <f>SUM(F15:F25)</f>
        <v>0</v>
      </c>
      <c r="G26" s="485"/>
      <c r="H26" s="486"/>
      <c r="I26" s="486"/>
      <c r="J26" s="486"/>
      <c r="K26" s="486"/>
      <c r="L26" s="486"/>
      <c r="M26" s="505"/>
    </row>
    <row r="27" spans="1:26" ht="12.75" customHeight="1">
      <c r="A27" s="872" t="s">
        <v>1988</v>
      </c>
      <c r="B27" s="1045" t="s">
        <v>1734</v>
      </c>
      <c r="C27" s="1046"/>
      <c r="D27" s="1047"/>
      <c r="E27" s="92"/>
      <c r="F27" s="93"/>
      <c r="G27" s="465" t="s">
        <v>1470</v>
      </c>
      <c r="H27" s="466"/>
      <c r="I27" s="466"/>
      <c r="J27" s="466"/>
      <c r="K27" s="466"/>
      <c r="L27" s="466"/>
      <c r="M27" s="478"/>
    </row>
    <row r="28" spans="1:26" ht="12.75" customHeight="1">
      <c r="A28" s="873"/>
      <c r="B28" s="821" t="s">
        <v>1735</v>
      </c>
      <c r="C28" s="822"/>
      <c r="D28" s="823"/>
      <c r="E28" s="92"/>
      <c r="F28" s="93"/>
      <c r="G28" s="465" t="s">
        <v>1472</v>
      </c>
      <c r="H28" s="466"/>
      <c r="I28" s="466"/>
      <c r="J28" s="466"/>
      <c r="K28" s="466"/>
      <c r="L28" s="466"/>
      <c r="M28" s="478"/>
    </row>
    <row r="29" spans="1:26" ht="12.75" customHeight="1">
      <c r="A29" s="873"/>
      <c r="B29" s="821" t="s">
        <v>1736</v>
      </c>
      <c r="C29" s="822"/>
      <c r="D29" s="823"/>
      <c r="E29" s="92"/>
      <c r="F29" s="93"/>
      <c r="G29" s="465" t="s">
        <v>1474</v>
      </c>
      <c r="H29" s="466"/>
      <c r="I29" s="466"/>
      <c r="J29" s="466"/>
      <c r="K29" s="466"/>
      <c r="L29" s="466"/>
      <c r="M29" s="478"/>
    </row>
    <row r="30" spans="1:26" ht="12.75" customHeight="1">
      <c r="A30" s="874"/>
      <c r="B30" s="1024" t="s">
        <v>1426</v>
      </c>
      <c r="C30" s="1025"/>
      <c r="D30" s="1026"/>
      <c r="E30" s="96">
        <f>SUM(E27:E29)</f>
        <v>0</v>
      </c>
      <c r="F30" s="98">
        <f>SUM(F27:F29)</f>
        <v>0</v>
      </c>
      <c r="G30" s="485"/>
      <c r="H30" s="486"/>
      <c r="I30" s="486"/>
      <c r="J30" s="486"/>
      <c r="K30" s="486"/>
      <c r="L30" s="486"/>
      <c r="M30" s="505"/>
    </row>
    <row r="31" spans="1:26" ht="12.75" customHeight="1">
      <c r="A31" s="872" t="s">
        <v>1999</v>
      </c>
      <c r="B31" s="825" t="s">
        <v>1737</v>
      </c>
      <c r="C31" s="826"/>
      <c r="D31" s="827"/>
      <c r="E31" s="92"/>
      <c r="F31" s="93"/>
      <c r="G31" s="761" t="s">
        <v>1448</v>
      </c>
      <c r="H31" s="762"/>
      <c r="I31" s="762"/>
      <c r="J31" s="762"/>
      <c r="K31" s="762"/>
      <c r="L31" s="762"/>
      <c r="M31" s="763"/>
    </row>
    <row r="32" spans="1:26" ht="12.75" customHeight="1">
      <c r="A32" s="873"/>
      <c r="B32" s="137" t="s">
        <v>1777</v>
      </c>
      <c r="C32" s="138"/>
      <c r="D32" s="139"/>
      <c r="E32" s="211"/>
      <c r="F32" s="121"/>
      <c r="G32" s="839" t="s">
        <v>1449</v>
      </c>
      <c r="H32" s="840"/>
      <c r="I32" s="840"/>
      <c r="J32" s="840"/>
      <c r="K32" s="840"/>
      <c r="L32" s="840"/>
      <c r="M32" s="841"/>
    </row>
    <row r="33" spans="1:13" ht="12.75" customHeight="1">
      <c r="A33" s="873"/>
      <c r="B33" s="137" t="s">
        <v>1778</v>
      </c>
      <c r="C33" s="138"/>
      <c r="D33" s="139"/>
      <c r="E33" s="106"/>
      <c r="F33" s="121"/>
      <c r="G33" s="761" t="s">
        <v>1462</v>
      </c>
      <c r="H33" s="762"/>
      <c r="I33" s="762"/>
      <c r="J33" s="762"/>
      <c r="K33" s="762"/>
      <c r="L33" s="762"/>
      <c r="M33" s="763"/>
    </row>
    <row r="34" spans="1:13" ht="12.75" customHeight="1">
      <c r="A34" s="873"/>
      <c r="B34" s="137" t="s">
        <v>1779</v>
      </c>
      <c r="C34" s="138"/>
      <c r="D34" s="139"/>
      <c r="E34" s="106"/>
      <c r="F34" s="121"/>
      <c r="G34" s="761" t="s">
        <v>1464</v>
      </c>
      <c r="H34" s="762"/>
      <c r="I34" s="762"/>
      <c r="J34" s="762"/>
      <c r="K34" s="762"/>
      <c r="L34" s="762"/>
      <c r="M34" s="763"/>
    </row>
    <row r="35" spans="1:13" ht="12.75" customHeight="1">
      <c r="A35" s="873"/>
      <c r="B35" s="137" t="s">
        <v>1780</v>
      </c>
      <c r="C35" s="138"/>
      <c r="D35" s="139"/>
      <c r="E35" s="106"/>
      <c r="F35" s="121"/>
      <c r="G35" s="761" t="s">
        <v>1466</v>
      </c>
      <c r="H35" s="762"/>
      <c r="I35" s="762"/>
      <c r="J35" s="762"/>
      <c r="K35" s="762"/>
      <c r="L35" s="762"/>
      <c r="M35" s="763"/>
    </row>
    <row r="36" spans="1:13" ht="12.75" customHeight="1">
      <c r="A36" s="874"/>
      <c r="B36" s="1024" t="s">
        <v>1426</v>
      </c>
      <c r="C36" s="1025"/>
      <c r="D36" s="1026"/>
      <c r="E36" s="96">
        <f>SUM(E31:E35)</f>
        <v>0</v>
      </c>
      <c r="F36" s="98">
        <f>SUM(F31:F35)</f>
        <v>0</v>
      </c>
      <c r="G36" s="485"/>
      <c r="H36" s="486"/>
      <c r="I36" s="486"/>
      <c r="J36" s="486"/>
      <c r="K36" s="486"/>
      <c r="L36" s="486"/>
      <c r="M36" s="505"/>
    </row>
    <row r="37" spans="1:13" ht="12.75" customHeight="1">
      <c r="A37" s="872" t="s">
        <v>1881</v>
      </c>
      <c r="B37" s="825" t="s">
        <v>1868</v>
      </c>
      <c r="C37" s="826"/>
      <c r="D37" s="827"/>
      <c r="E37" s="92"/>
      <c r="F37" s="93"/>
      <c r="G37" s="488" t="s">
        <v>1611</v>
      </c>
      <c r="H37" s="489"/>
      <c r="I37" s="489"/>
      <c r="J37" s="489"/>
      <c r="K37" s="489"/>
      <c r="L37" s="489"/>
      <c r="M37" s="501"/>
    </row>
    <row r="38" spans="1:13" ht="12.75" customHeight="1">
      <c r="A38" s="873"/>
      <c r="B38" s="137" t="s">
        <v>1869</v>
      </c>
      <c r="C38" s="138"/>
      <c r="D38" s="139"/>
      <c r="E38" s="92"/>
      <c r="F38" s="93"/>
      <c r="G38" s="465" t="s">
        <v>1612</v>
      </c>
      <c r="H38" s="466"/>
      <c r="I38" s="466"/>
      <c r="J38" s="466"/>
      <c r="K38" s="466"/>
      <c r="L38" s="466"/>
      <c r="M38" s="478"/>
    </row>
    <row r="39" spans="1:13" ht="12.75" customHeight="1">
      <c r="A39" s="873"/>
      <c r="B39" s="137" t="s">
        <v>1870</v>
      </c>
      <c r="C39" s="138"/>
      <c r="D39" s="139"/>
      <c r="E39" s="92"/>
      <c r="F39" s="93"/>
      <c r="G39" s="761" t="s">
        <v>1425</v>
      </c>
      <c r="H39" s="762"/>
      <c r="I39" s="762"/>
      <c r="J39" s="762"/>
      <c r="K39" s="762"/>
      <c r="L39" s="762"/>
      <c r="M39" s="763"/>
    </row>
    <row r="40" spans="1:13" ht="12.75" customHeight="1">
      <c r="A40" s="873"/>
      <c r="B40" s="137" t="s">
        <v>1871</v>
      </c>
      <c r="C40" s="138"/>
      <c r="D40" s="139"/>
      <c r="E40" s="185"/>
      <c r="F40" s="93"/>
      <c r="G40" s="805" t="s">
        <v>1427</v>
      </c>
      <c r="H40" s="806"/>
      <c r="I40" s="806"/>
      <c r="J40" s="806"/>
      <c r="K40" s="806"/>
      <c r="L40" s="806"/>
      <c r="M40" s="807"/>
    </row>
    <row r="41" spans="1:13" ht="12.75" customHeight="1">
      <c r="A41" s="873"/>
      <c r="B41" s="137" t="s">
        <v>1872</v>
      </c>
      <c r="C41" s="138"/>
      <c r="D41" s="139"/>
      <c r="E41" s="125"/>
      <c r="F41" s="93"/>
      <c r="G41" s="839" t="s">
        <v>1429</v>
      </c>
      <c r="H41" s="840"/>
      <c r="I41" s="840"/>
      <c r="J41" s="840"/>
      <c r="K41" s="840"/>
      <c r="L41" s="840"/>
      <c r="M41" s="841"/>
    </row>
    <row r="42" spans="1:13" ht="12.75" customHeight="1">
      <c r="A42" s="874"/>
      <c r="B42" s="1024" t="s">
        <v>1426</v>
      </c>
      <c r="C42" s="1025"/>
      <c r="D42" s="1026"/>
      <c r="E42" s="96">
        <f>SUM(E37:E41)</f>
        <v>0</v>
      </c>
      <c r="F42" s="98">
        <f>SUM(F37:F41)</f>
        <v>0</v>
      </c>
      <c r="G42" s="485"/>
      <c r="H42" s="486"/>
      <c r="I42" s="486"/>
      <c r="J42" s="486"/>
      <c r="K42" s="486"/>
      <c r="L42" s="486"/>
      <c r="M42" s="505"/>
    </row>
    <row r="43" spans="1:13" ht="12.75" customHeight="1">
      <c r="A43" s="177"/>
      <c r="B43" s="1055"/>
      <c r="C43" s="1055"/>
      <c r="D43" s="1055"/>
      <c r="E43" s="174"/>
      <c r="F43" s="174"/>
      <c r="G43" s="1056"/>
      <c r="H43" s="1056"/>
      <c r="I43" s="1056"/>
      <c r="J43" s="1056"/>
      <c r="K43" s="1056"/>
      <c r="L43" s="1056"/>
      <c r="M43" s="1056"/>
    </row>
    <row r="44" spans="1:13" ht="12.75" customHeight="1"/>
    <row r="45" spans="1:13" ht="12.75" customHeight="1"/>
    <row r="46" spans="1:13" ht="12.75" customHeight="1"/>
    <row r="47" spans="1:13" ht="12.75" customHeight="1"/>
    <row r="48" spans="1:13" ht="12.75" customHeight="1"/>
    <row r="49" spans="2:27" ht="12.75" customHeight="1"/>
    <row r="50" spans="2:27" ht="12.75" customHeight="1"/>
    <row r="51" spans="2:27" ht="12.75" customHeight="1">
      <c r="N51" s="67" t="s">
        <v>28</v>
      </c>
    </row>
    <row r="52" spans="2:27" ht="12.75" customHeight="1"/>
    <row r="53" spans="2:27" ht="12.75" customHeight="1"/>
    <row r="54" spans="2:27" ht="12.75" customHeight="1"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</row>
    <row r="55" spans="2:27" ht="12.75" customHeight="1"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</row>
    <row r="56" spans="2:27" ht="12.75" customHeight="1"/>
    <row r="57" spans="2:27" ht="12.75" customHeight="1"/>
    <row r="58" spans="2:27" ht="12.75" customHeight="1"/>
    <row r="59" spans="2:27" ht="12.75" customHeight="1"/>
    <row r="60" spans="2:27" ht="12.75" customHeight="1"/>
    <row r="61" spans="2:27" ht="12.75" customHeight="1"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66"/>
    </row>
    <row r="62" spans="2:27" ht="12.75" customHeight="1"/>
    <row r="63" spans="2:27" ht="12.75" customHeight="1"/>
    <row r="64" spans="2:27" ht="12.75" customHeight="1">
      <c r="N64" s="66"/>
    </row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</sheetData>
  <mergeCells count="107">
    <mergeCell ref="B7:D7"/>
    <mergeCell ref="G7:M7"/>
    <mergeCell ref="G27:M27"/>
    <mergeCell ref="B30:D30"/>
    <mergeCell ref="G30:M30"/>
    <mergeCell ref="B8:D8"/>
    <mergeCell ref="G8:M8"/>
    <mergeCell ref="B13:D13"/>
    <mergeCell ref="G13:M13"/>
    <mergeCell ref="B10:D10"/>
    <mergeCell ref="G10:M10"/>
    <mergeCell ref="B43:D43"/>
    <mergeCell ref="G43:M43"/>
    <mergeCell ref="O15:R15"/>
    <mergeCell ref="G40:M40"/>
    <mergeCell ref="G39:M39"/>
    <mergeCell ref="G37:M37"/>
    <mergeCell ref="G38:M38"/>
    <mergeCell ref="B9:D9"/>
    <mergeCell ref="G9:M9"/>
    <mergeCell ref="G35:M35"/>
    <mergeCell ref="G33:M33"/>
    <mergeCell ref="G34:M34"/>
    <mergeCell ref="B42:D42"/>
    <mergeCell ref="G42:M42"/>
    <mergeCell ref="B20:D20"/>
    <mergeCell ref="G20:M20"/>
    <mergeCell ref="G26:M26"/>
    <mergeCell ref="B26:D26"/>
    <mergeCell ref="B17:D17"/>
    <mergeCell ref="G17:M17"/>
    <mergeCell ref="B11:D11"/>
    <mergeCell ref="G11:M11"/>
    <mergeCell ref="B24:D24"/>
    <mergeCell ref="G24:M24"/>
    <mergeCell ref="U5:AA5"/>
    <mergeCell ref="U6:AA6"/>
    <mergeCell ref="U7:AA7"/>
    <mergeCell ref="U2:AA2"/>
    <mergeCell ref="B5:D5"/>
    <mergeCell ref="A1:C1"/>
    <mergeCell ref="A2:C2"/>
    <mergeCell ref="A3:C3"/>
    <mergeCell ref="U3:Z3"/>
    <mergeCell ref="U4:W4"/>
    <mergeCell ref="Y4:Z4"/>
    <mergeCell ref="P5:R5"/>
    <mergeCell ref="O6:O12"/>
    <mergeCell ref="B12:D12"/>
    <mergeCell ref="G12:M12"/>
    <mergeCell ref="U9:AA9"/>
    <mergeCell ref="U10:AA10"/>
    <mergeCell ref="U11:AA11"/>
    <mergeCell ref="U12:AA12"/>
    <mergeCell ref="P10:R10"/>
    <mergeCell ref="P11:R11"/>
    <mergeCell ref="G5:M5"/>
    <mergeCell ref="B6:D6"/>
    <mergeCell ref="G6:M6"/>
    <mergeCell ref="G36:M36"/>
    <mergeCell ref="A27:A30"/>
    <mergeCell ref="B37:D37"/>
    <mergeCell ref="P8:R8"/>
    <mergeCell ref="P9:R9"/>
    <mergeCell ref="P12:R12"/>
    <mergeCell ref="A6:A14"/>
    <mergeCell ref="P2:Q2"/>
    <mergeCell ref="D2:E2"/>
    <mergeCell ref="F2:G2"/>
    <mergeCell ref="K2:M2"/>
    <mergeCell ref="D3:S3"/>
    <mergeCell ref="B14:D14"/>
    <mergeCell ref="G14:M14"/>
    <mergeCell ref="B18:D18"/>
    <mergeCell ref="G18:M18"/>
    <mergeCell ref="B31:D31"/>
    <mergeCell ref="G31:M31"/>
    <mergeCell ref="G32:M32"/>
    <mergeCell ref="B28:D28"/>
    <mergeCell ref="G28:M28"/>
    <mergeCell ref="B29:D29"/>
    <mergeCell ref="G29:M29"/>
    <mergeCell ref="B27:D27"/>
    <mergeCell ref="D1:W1"/>
    <mergeCell ref="X1:AA1"/>
    <mergeCell ref="G41:M41"/>
    <mergeCell ref="P6:R6"/>
    <mergeCell ref="P7:R7"/>
    <mergeCell ref="U8:AA8"/>
    <mergeCell ref="A15:A26"/>
    <mergeCell ref="A31:A36"/>
    <mergeCell ref="A37:A42"/>
    <mergeCell ref="B15:D15"/>
    <mergeCell ref="G15:M15"/>
    <mergeCell ref="B16:D16"/>
    <mergeCell ref="G16:M16"/>
    <mergeCell ref="B23:D23"/>
    <mergeCell ref="G23:M23"/>
    <mergeCell ref="B25:D25"/>
    <mergeCell ref="G25:M25"/>
    <mergeCell ref="B21:D21"/>
    <mergeCell ref="G21:M21"/>
    <mergeCell ref="B22:D22"/>
    <mergeCell ref="G22:M22"/>
    <mergeCell ref="B19:D19"/>
    <mergeCell ref="G19:M19"/>
    <mergeCell ref="B36:D36"/>
  </mergeCells>
  <phoneticPr fontId="23"/>
  <printOptions horizontalCentered="1"/>
  <pageMargins left="0.19685039370078741" right="0.19685039370078741" top="0.39370078740157483" bottom="0.15748031496062992" header="0.19685039370078741" footer="0.15748031496062992"/>
  <pageSetup paperSize="9" fitToWidth="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A1:AA99"/>
  <sheetViews>
    <sheetView showZeros="0" workbookViewId="0">
      <selection sqref="A1:C1"/>
    </sheetView>
  </sheetViews>
  <sheetFormatPr defaultRowHeight="12"/>
  <cols>
    <col min="1" max="4" width="3.125" style="47" customWidth="1"/>
    <col min="5" max="6" width="6.875" style="47" customWidth="1"/>
    <col min="7" max="8" width="2.625" style="47" customWidth="1"/>
    <col min="9" max="9" width="3.75" style="47" customWidth="1"/>
    <col min="10" max="12" width="2.625" style="47" customWidth="1"/>
    <col min="13" max="14" width="3.75" style="47" customWidth="1"/>
    <col min="15" max="18" width="3.125" style="47" customWidth="1"/>
    <col min="19" max="20" width="6.875" style="47" customWidth="1"/>
    <col min="21" max="27" width="2.625" style="47" customWidth="1"/>
    <col min="28" max="61" width="3.125" style="47" customWidth="1"/>
    <col min="62" max="16384" width="9" style="47"/>
  </cols>
  <sheetData>
    <row r="1" spans="1:27" s="40" customFormat="1" ht="18.75" customHeight="1">
      <c r="A1" s="1053" t="s">
        <v>1631</v>
      </c>
      <c r="B1" s="1054"/>
      <c r="C1" s="1054"/>
      <c r="D1" s="1067" t="s">
        <v>1498</v>
      </c>
      <c r="E1" s="1067"/>
      <c r="F1" s="1069" t="s">
        <v>1411</v>
      </c>
      <c r="G1" s="1023"/>
      <c r="H1" s="1023"/>
      <c r="I1" s="1023"/>
      <c r="J1" s="1023"/>
      <c r="K1" s="1023"/>
      <c r="L1" s="1023"/>
      <c r="M1" s="1023"/>
      <c r="N1" s="1023"/>
      <c r="O1" s="1023"/>
      <c r="P1" s="1023"/>
      <c r="Q1" s="1023"/>
      <c r="R1" s="1023"/>
      <c r="S1" s="1023"/>
      <c r="T1" s="1023"/>
      <c r="U1" s="1023"/>
      <c r="V1" s="1023"/>
      <c r="W1" s="1023"/>
      <c r="X1" s="790" t="str">
        <f>集計表!AB1</f>
        <v>2025/8</v>
      </c>
      <c r="Y1" s="790"/>
      <c r="Z1" s="790"/>
      <c r="AA1" s="791"/>
    </row>
    <row r="2" spans="1:27" ht="18.75" customHeight="1">
      <c r="A2" s="700" t="s">
        <v>56</v>
      </c>
      <c r="B2" s="701"/>
      <c r="C2" s="702"/>
      <c r="D2" s="709">
        <v>2024</v>
      </c>
      <c r="E2" s="709"/>
      <c r="F2" s="1032">
        <f>集計表!F2</f>
        <v>45868</v>
      </c>
      <c r="G2" s="1032"/>
      <c r="H2" s="226"/>
      <c r="I2" s="42" t="s">
        <v>1402</v>
      </c>
      <c r="J2" s="156" t="s">
        <v>1619</v>
      </c>
      <c r="K2" s="789">
        <f>集計表!L2</f>
        <v>45870</v>
      </c>
      <c r="L2" s="817"/>
      <c r="M2" s="817"/>
      <c r="N2" s="43" t="s">
        <v>57</v>
      </c>
      <c r="O2" s="44" t="s">
        <v>1620</v>
      </c>
      <c r="P2" s="797">
        <f>集計表!R2</f>
        <v>45871</v>
      </c>
      <c r="Q2" s="797"/>
      <c r="R2" s="45" t="s">
        <v>1621</v>
      </c>
      <c r="S2" s="118" t="s">
        <v>19</v>
      </c>
      <c r="T2" s="84" t="s">
        <v>1623</v>
      </c>
      <c r="U2" s="1068">
        <f>申込書!C9</f>
        <v>0</v>
      </c>
      <c r="V2" s="714"/>
      <c r="W2" s="714"/>
      <c r="X2" s="714"/>
      <c r="Y2" s="714"/>
      <c r="Z2" s="714"/>
      <c r="AA2" s="715"/>
    </row>
    <row r="3" spans="1:27" ht="18.75" customHeight="1">
      <c r="A3" s="703" t="s">
        <v>54</v>
      </c>
      <c r="B3" s="704"/>
      <c r="C3" s="705"/>
      <c r="D3" s="793">
        <f>集計表!D3</f>
        <v>0</v>
      </c>
      <c r="E3" s="794"/>
      <c r="F3" s="794"/>
      <c r="G3" s="794"/>
      <c r="H3" s="794"/>
      <c r="I3" s="794"/>
      <c r="J3" s="794"/>
      <c r="K3" s="794"/>
      <c r="L3" s="794"/>
      <c r="M3" s="794"/>
      <c r="N3" s="794"/>
      <c r="O3" s="794"/>
      <c r="P3" s="794"/>
      <c r="Q3" s="794"/>
      <c r="R3" s="794"/>
      <c r="S3" s="794"/>
      <c r="T3" s="84" t="s">
        <v>59</v>
      </c>
      <c r="U3" s="786">
        <f>集計表!N97</f>
        <v>0</v>
      </c>
      <c r="V3" s="786"/>
      <c r="W3" s="786"/>
      <c r="X3" s="786"/>
      <c r="Y3" s="786"/>
      <c r="Z3" s="786"/>
      <c r="AA3" s="48" t="s">
        <v>60</v>
      </c>
    </row>
    <row r="4" spans="1:27" ht="15" customHeight="1">
      <c r="A4" s="47" t="s">
        <v>1636</v>
      </c>
      <c r="U4" s="642" t="s">
        <v>6</v>
      </c>
      <c r="V4" s="642"/>
      <c r="W4" s="642"/>
      <c r="X4" s="85" t="s">
        <v>1629</v>
      </c>
      <c r="Y4" s="824">
        <f>F31+T22</f>
        <v>0</v>
      </c>
      <c r="Z4" s="642"/>
      <c r="AA4" s="47" t="s">
        <v>1625</v>
      </c>
    </row>
    <row r="5" spans="1:27" ht="12.75" customHeight="1">
      <c r="A5" s="89"/>
      <c r="B5" s="784" t="s">
        <v>1626</v>
      </c>
      <c r="C5" s="782"/>
      <c r="D5" s="785"/>
      <c r="E5" s="119" t="s">
        <v>7</v>
      </c>
      <c r="F5" s="88" t="s">
        <v>8</v>
      </c>
      <c r="G5" s="782" t="s">
        <v>1630</v>
      </c>
      <c r="H5" s="782"/>
      <c r="I5" s="782"/>
      <c r="J5" s="782"/>
      <c r="K5" s="782"/>
      <c r="L5" s="782"/>
      <c r="M5" s="783"/>
      <c r="N5" s="227"/>
      <c r="O5" s="89"/>
      <c r="P5" s="784" t="s">
        <v>1626</v>
      </c>
      <c r="Q5" s="782"/>
      <c r="R5" s="785"/>
      <c r="S5" s="119" t="s">
        <v>7</v>
      </c>
      <c r="T5" s="88" t="s">
        <v>8</v>
      </c>
      <c r="U5" s="782" t="s">
        <v>1630</v>
      </c>
      <c r="V5" s="782"/>
      <c r="W5" s="782"/>
      <c r="X5" s="782"/>
      <c r="Y5" s="782"/>
      <c r="Z5" s="782"/>
      <c r="AA5" s="783"/>
    </row>
    <row r="6" spans="1:27" ht="12.75" customHeight="1">
      <c r="A6" s="754" t="s">
        <v>1861</v>
      </c>
      <c r="B6" s="825" t="s">
        <v>1738</v>
      </c>
      <c r="C6" s="826"/>
      <c r="D6" s="827"/>
      <c r="E6" s="185"/>
      <c r="F6" s="123"/>
      <c r="G6" s="488" t="s">
        <v>1543</v>
      </c>
      <c r="H6" s="489"/>
      <c r="I6" s="489"/>
      <c r="J6" s="489"/>
      <c r="K6" s="489"/>
      <c r="L6" s="489"/>
      <c r="M6" s="501"/>
      <c r="N6" s="227"/>
      <c r="O6" s="872" t="s">
        <v>1864</v>
      </c>
      <c r="P6" s="825" t="s">
        <v>1964</v>
      </c>
      <c r="Q6" s="826"/>
      <c r="R6" s="827"/>
      <c r="S6" s="106"/>
      <c r="T6" s="121"/>
      <c r="U6" s="465" t="s">
        <v>1574</v>
      </c>
      <c r="V6" s="466"/>
      <c r="W6" s="466"/>
      <c r="X6" s="466"/>
      <c r="Y6" s="466"/>
      <c r="Z6" s="466"/>
      <c r="AA6" s="478"/>
    </row>
    <row r="7" spans="1:27" ht="12.75" customHeight="1">
      <c r="A7" s="755"/>
      <c r="B7" s="1042" t="s">
        <v>1739</v>
      </c>
      <c r="C7" s="1043"/>
      <c r="D7" s="1060"/>
      <c r="E7" s="92"/>
      <c r="F7" s="93"/>
      <c r="G7" s="465" t="s">
        <v>1545</v>
      </c>
      <c r="H7" s="466"/>
      <c r="I7" s="466"/>
      <c r="J7" s="466"/>
      <c r="K7" s="466"/>
      <c r="L7" s="466"/>
      <c r="M7" s="478"/>
      <c r="N7" s="227"/>
      <c r="O7" s="873"/>
      <c r="P7" s="821" t="s">
        <v>1748</v>
      </c>
      <c r="Q7" s="822"/>
      <c r="R7" s="823"/>
      <c r="S7" s="125"/>
      <c r="T7" s="126"/>
      <c r="U7" s="465" t="s">
        <v>1576</v>
      </c>
      <c r="V7" s="466"/>
      <c r="W7" s="466"/>
      <c r="X7" s="466"/>
      <c r="Y7" s="466"/>
      <c r="Z7" s="466"/>
      <c r="AA7" s="478"/>
    </row>
    <row r="8" spans="1:27" ht="12.75" customHeight="1">
      <c r="A8" s="755"/>
      <c r="B8" s="821" t="s">
        <v>1740</v>
      </c>
      <c r="C8" s="822"/>
      <c r="D8" s="823"/>
      <c r="E8" s="92"/>
      <c r="F8" s="93"/>
      <c r="G8" s="465" t="s">
        <v>1547</v>
      </c>
      <c r="H8" s="466"/>
      <c r="I8" s="466"/>
      <c r="J8" s="466"/>
      <c r="K8" s="466"/>
      <c r="L8" s="466"/>
      <c r="M8" s="478"/>
      <c r="N8" s="227"/>
      <c r="O8" s="873"/>
      <c r="P8" s="821" t="s">
        <v>1749</v>
      </c>
      <c r="Q8" s="822"/>
      <c r="R8" s="823"/>
      <c r="S8" s="92"/>
      <c r="T8" s="93"/>
      <c r="U8" s="1027" t="s">
        <v>1572</v>
      </c>
      <c r="V8" s="1028"/>
      <c r="W8" s="1028"/>
      <c r="X8" s="1028"/>
      <c r="Y8" s="1028"/>
      <c r="Z8" s="1028"/>
      <c r="AA8" s="1029"/>
    </row>
    <row r="9" spans="1:27" ht="12.75" customHeight="1">
      <c r="A9" s="755"/>
      <c r="B9" s="821" t="s">
        <v>1741</v>
      </c>
      <c r="C9" s="822"/>
      <c r="D9" s="823"/>
      <c r="E9" s="92"/>
      <c r="F9" s="93"/>
      <c r="G9" s="465" t="s">
        <v>1549</v>
      </c>
      <c r="H9" s="466"/>
      <c r="I9" s="466"/>
      <c r="J9" s="466"/>
      <c r="K9" s="466"/>
      <c r="L9" s="466"/>
      <c r="M9" s="478"/>
      <c r="N9" s="227"/>
      <c r="O9" s="874"/>
      <c r="P9" s="1024" t="s">
        <v>1426</v>
      </c>
      <c r="Q9" s="1025"/>
      <c r="R9" s="1026"/>
      <c r="S9" s="96">
        <f>SUM(S6:S8)</f>
        <v>0</v>
      </c>
      <c r="T9" s="98">
        <f>SUM(T6:T8)</f>
        <v>0</v>
      </c>
      <c r="U9" s="1061"/>
      <c r="V9" s="1062"/>
      <c r="W9" s="1062"/>
      <c r="X9" s="1062"/>
      <c r="Y9" s="1062"/>
      <c r="Z9" s="1062"/>
      <c r="AA9" s="1063"/>
    </row>
    <row r="10" spans="1:27" ht="12.75" customHeight="1">
      <c r="A10" s="755"/>
      <c r="B10" s="1050" t="s">
        <v>1742</v>
      </c>
      <c r="C10" s="1051"/>
      <c r="D10" s="1052"/>
      <c r="E10" s="106"/>
      <c r="F10" s="93"/>
      <c r="G10" s="465" t="s">
        <v>1550</v>
      </c>
      <c r="H10" s="466"/>
      <c r="I10" s="466"/>
      <c r="J10" s="466"/>
      <c r="K10" s="466"/>
      <c r="L10" s="466"/>
      <c r="M10" s="478"/>
      <c r="N10" s="227"/>
      <c r="O10" s="872" t="s">
        <v>1865</v>
      </c>
      <c r="P10" s="825" t="s">
        <v>1750</v>
      </c>
      <c r="Q10" s="826"/>
      <c r="R10" s="827"/>
      <c r="S10" s="92"/>
      <c r="T10" s="93"/>
      <c r="U10" s="465" t="s">
        <v>1585</v>
      </c>
      <c r="V10" s="466"/>
      <c r="W10" s="466"/>
      <c r="X10" s="466"/>
      <c r="Y10" s="466"/>
      <c r="Z10" s="466"/>
      <c r="AA10" s="478"/>
    </row>
    <row r="11" spans="1:27" ht="12.75" customHeight="1">
      <c r="A11" s="755"/>
      <c r="B11" s="1050" t="s">
        <v>1897</v>
      </c>
      <c r="C11" s="1051"/>
      <c r="D11" s="1052"/>
      <c r="E11" s="106"/>
      <c r="F11" s="93"/>
      <c r="G11" s="465" t="s">
        <v>1552</v>
      </c>
      <c r="H11" s="466"/>
      <c r="I11" s="466"/>
      <c r="J11" s="466"/>
      <c r="K11" s="466"/>
      <c r="L11" s="466"/>
      <c r="M11" s="478"/>
      <c r="N11" s="227"/>
      <c r="O11" s="873"/>
      <c r="P11" s="821" t="s">
        <v>1751</v>
      </c>
      <c r="Q11" s="822"/>
      <c r="R11" s="823"/>
      <c r="S11" s="122"/>
      <c r="T11" s="123"/>
      <c r="U11" s="465" t="s">
        <v>1587</v>
      </c>
      <c r="V11" s="466"/>
      <c r="W11" s="466"/>
      <c r="X11" s="466"/>
      <c r="Y11" s="466"/>
      <c r="Z11" s="466"/>
      <c r="AA11" s="478"/>
    </row>
    <row r="12" spans="1:27" ht="12.75" customHeight="1">
      <c r="A12" s="755"/>
      <c r="B12" s="1050" t="s">
        <v>1898</v>
      </c>
      <c r="C12" s="1051"/>
      <c r="D12" s="1052"/>
      <c r="E12" s="106"/>
      <c r="F12" s="93"/>
      <c r="G12" s="465" t="s">
        <v>1554</v>
      </c>
      <c r="H12" s="466"/>
      <c r="I12" s="466"/>
      <c r="J12" s="466"/>
      <c r="K12" s="466"/>
      <c r="L12" s="466"/>
      <c r="M12" s="478"/>
      <c r="N12" s="227"/>
      <c r="O12" s="873"/>
      <c r="P12" s="821" t="s">
        <v>1752</v>
      </c>
      <c r="Q12" s="822"/>
      <c r="R12" s="823"/>
      <c r="S12" s="211"/>
      <c r="T12" s="126"/>
      <c r="U12" s="465" t="s">
        <v>1588</v>
      </c>
      <c r="V12" s="466"/>
      <c r="W12" s="466"/>
      <c r="X12" s="466"/>
      <c r="Y12" s="466"/>
      <c r="Z12" s="466"/>
      <c r="AA12" s="478"/>
    </row>
    <row r="13" spans="1:27" ht="12.75" customHeight="1">
      <c r="A13" s="755"/>
      <c r="B13" s="1050" t="s">
        <v>1899</v>
      </c>
      <c r="C13" s="1051"/>
      <c r="D13" s="1052"/>
      <c r="E13" s="106"/>
      <c r="F13" s="93"/>
      <c r="G13" s="465" t="s">
        <v>1556</v>
      </c>
      <c r="H13" s="466"/>
      <c r="I13" s="466"/>
      <c r="J13" s="466"/>
      <c r="K13" s="466"/>
      <c r="L13" s="466"/>
      <c r="M13" s="478"/>
      <c r="N13" s="227"/>
      <c r="O13" s="873"/>
      <c r="P13" s="1042" t="s">
        <v>1753</v>
      </c>
      <c r="Q13" s="1043"/>
      <c r="R13" s="1060"/>
      <c r="S13" s="106"/>
      <c r="T13" s="93"/>
      <c r="U13" s="1027" t="s">
        <v>1566</v>
      </c>
      <c r="V13" s="1028"/>
      <c r="W13" s="1028"/>
      <c r="X13" s="1028"/>
      <c r="Y13" s="1028"/>
      <c r="Z13" s="1028"/>
      <c r="AA13" s="1029"/>
    </row>
    <row r="14" spans="1:27" ht="12.75" customHeight="1">
      <c r="A14" s="755"/>
      <c r="B14" s="1050" t="s">
        <v>1900</v>
      </c>
      <c r="C14" s="1051"/>
      <c r="D14" s="1052"/>
      <c r="E14" s="106"/>
      <c r="F14" s="93"/>
      <c r="G14" s="465" t="s">
        <v>1558</v>
      </c>
      <c r="H14" s="466"/>
      <c r="I14" s="466"/>
      <c r="J14" s="466"/>
      <c r="K14" s="466"/>
      <c r="L14" s="466"/>
      <c r="M14" s="478"/>
      <c r="N14" s="227"/>
      <c r="O14" s="873"/>
      <c r="P14" s="821" t="s">
        <v>1754</v>
      </c>
      <c r="Q14" s="822"/>
      <c r="R14" s="823"/>
      <c r="S14" s="106"/>
      <c r="T14" s="93"/>
      <c r="U14" s="465" t="s">
        <v>1568</v>
      </c>
      <c r="V14" s="466"/>
      <c r="W14" s="466"/>
      <c r="X14" s="466"/>
      <c r="Y14" s="466"/>
      <c r="Z14" s="466"/>
      <c r="AA14" s="478"/>
    </row>
    <row r="15" spans="1:27" ht="12.75" customHeight="1">
      <c r="A15" s="755"/>
      <c r="B15" s="1050" t="s">
        <v>1901</v>
      </c>
      <c r="C15" s="1051"/>
      <c r="D15" s="1052"/>
      <c r="E15" s="133"/>
      <c r="F15" s="95"/>
      <c r="G15" s="580" t="s">
        <v>1560</v>
      </c>
      <c r="H15" s="581"/>
      <c r="I15" s="581"/>
      <c r="J15" s="581"/>
      <c r="K15" s="581"/>
      <c r="L15" s="581"/>
      <c r="M15" s="753"/>
      <c r="N15" s="227"/>
      <c r="O15" s="873"/>
      <c r="P15" s="893" t="s">
        <v>1755</v>
      </c>
      <c r="Q15" s="894"/>
      <c r="R15" s="895"/>
      <c r="S15" s="106"/>
      <c r="T15" s="93"/>
      <c r="U15" s="465" t="s">
        <v>1570</v>
      </c>
      <c r="V15" s="466"/>
      <c r="W15" s="466"/>
      <c r="X15" s="466"/>
      <c r="Y15" s="466"/>
      <c r="Z15" s="466"/>
      <c r="AA15" s="478"/>
    </row>
    <row r="16" spans="1:27" ht="12.75" customHeight="1">
      <c r="A16" s="756"/>
      <c r="B16" s="1064" t="s">
        <v>1426</v>
      </c>
      <c r="C16" s="1065"/>
      <c r="D16" s="1066"/>
      <c r="E16" s="131">
        <f>SUM(E6:E15)</f>
        <v>0</v>
      </c>
      <c r="F16" s="228">
        <f>SUM(F6:F15)</f>
        <v>0</v>
      </c>
      <c r="G16" s="1070"/>
      <c r="H16" s="1071"/>
      <c r="I16" s="1071"/>
      <c r="J16" s="1071"/>
      <c r="K16" s="1071"/>
      <c r="L16" s="1071"/>
      <c r="M16" s="1072"/>
      <c r="N16" s="227"/>
      <c r="O16" s="874"/>
      <c r="P16" s="1024" t="s">
        <v>1426</v>
      </c>
      <c r="Q16" s="1025"/>
      <c r="R16" s="1026"/>
      <c r="S16" s="107">
        <f>SUM(S10:S15)</f>
        <v>0</v>
      </c>
      <c r="T16" s="98">
        <f>SUM(T10:T15)</f>
        <v>0</v>
      </c>
      <c r="U16" s="1061"/>
      <c r="V16" s="1062"/>
      <c r="W16" s="1062"/>
      <c r="X16" s="1062"/>
      <c r="Y16" s="1062"/>
      <c r="Z16" s="1062"/>
      <c r="AA16" s="1063"/>
    </row>
    <row r="17" spans="1:27" ht="12.75" customHeight="1">
      <c r="A17" s="754" t="s">
        <v>1862</v>
      </c>
      <c r="B17" s="825" t="s">
        <v>1743</v>
      </c>
      <c r="C17" s="826"/>
      <c r="D17" s="827"/>
      <c r="E17" s="125"/>
      <c r="F17" s="126"/>
      <c r="G17" s="488" t="s">
        <v>1532</v>
      </c>
      <c r="H17" s="489"/>
      <c r="I17" s="489"/>
      <c r="J17" s="489"/>
      <c r="K17" s="489"/>
      <c r="L17" s="489"/>
      <c r="M17" s="501"/>
      <c r="N17" s="227"/>
      <c r="O17" s="872" t="s">
        <v>1866</v>
      </c>
      <c r="P17" s="825" t="s">
        <v>1858</v>
      </c>
      <c r="Q17" s="826"/>
      <c r="R17" s="827"/>
      <c r="S17" s="122"/>
      <c r="T17" s="194"/>
      <c r="U17" s="488" t="s">
        <v>1579</v>
      </c>
      <c r="V17" s="489"/>
      <c r="W17" s="489"/>
      <c r="X17" s="489"/>
      <c r="Y17" s="489"/>
      <c r="Z17" s="489"/>
      <c r="AA17" s="501"/>
    </row>
    <row r="18" spans="1:27" ht="12.75" customHeight="1">
      <c r="A18" s="755"/>
      <c r="B18" s="821" t="s">
        <v>1744</v>
      </c>
      <c r="C18" s="822"/>
      <c r="D18" s="823"/>
      <c r="E18" s="92"/>
      <c r="F18" s="93"/>
      <c r="G18" s="465" t="s">
        <v>1534</v>
      </c>
      <c r="H18" s="466"/>
      <c r="I18" s="466"/>
      <c r="J18" s="466"/>
      <c r="K18" s="466"/>
      <c r="L18" s="466"/>
      <c r="M18" s="478"/>
      <c r="N18" s="227"/>
      <c r="O18" s="873"/>
      <c r="P18" s="821" t="s">
        <v>1859</v>
      </c>
      <c r="Q18" s="822"/>
      <c r="R18" s="823"/>
      <c r="S18" s="106"/>
      <c r="T18" s="121"/>
      <c r="U18" s="465" t="s">
        <v>1581</v>
      </c>
      <c r="V18" s="466"/>
      <c r="W18" s="466"/>
      <c r="X18" s="466"/>
      <c r="Y18" s="466"/>
      <c r="Z18" s="466"/>
      <c r="AA18" s="478"/>
    </row>
    <row r="19" spans="1:27" ht="12.75" customHeight="1">
      <c r="A19" s="755"/>
      <c r="B19" s="821" t="s">
        <v>1745</v>
      </c>
      <c r="C19" s="822"/>
      <c r="D19" s="823"/>
      <c r="E19" s="185"/>
      <c r="F19" s="123"/>
      <c r="G19" s="465" t="s">
        <v>1536</v>
      </c>
      <c r="H19" s="466"/>
      <c r="I19" s="466"/>
      <c r="J19" s="466"/>
      <c r="K19" s="466"/>
      <c r="L19" s="466"/>
      <c r="M19" s="478"/>
      <c r="N19" s="227"/>
      <c r="O19" s="873"/>
      <c r="P19" s="821" t="s">
        <v>1860</v>
      </c>
      <c r="Q19" s="822"/>
      <c r="R19" s="823"/>
      <c r="S19" s="125"/>
      <c r="T19" s="126"/>
      <c r="U19" s="465" t="s">
        <v>1583</v>
      </c>
      <c r="V19" s="466"/>
      <c r="W19" s="466"/>
      <c r="X19" s="466"/>
      <c r="Y19" s="466"/>
      <c r="Z19" s="466"/>
      <c r="AA19" s="478"/>
    </row>
    <row r="20" spans="1:27" ht="12.75" customHeight="1">
      <c r="A20" s="755"/>
      <c r="B20" s="821" t="s">
        <v>1746</v>
      </c>
      <c r="C20" s="822"/>
      <c r="D20" s="823"/>
      <c r="E20" s="92"/>
      <c r="F20" s="93"/>
      <c r="G20" s="465" t="s">
        <v>1538</v>
      </c>
      <c r="H20" s="466"/>
      <c r="I20" s="466"/>
      <c r="J20" s="466"/>
      <c r="K20" s="466"/>
      <c r="L20" s="466"/>
      <c r="M20" s="478"/>
      <c r="N20" s="227"/>
      <c r="O20" s="874"/>
      <c r="P20" s="1024" t="s">
        <v>1426</v>
      </c>
      <c r="Q20" s="1025"/>
      <c r="R20" s="1026"/>
      <c r="S20" s="96">
        <f>SUM(S17:S19)</f>
        <v>0</v>
      </c>
      <c r="T20" s="98">
        <f>SUM(T17:T19)</f>
        <v>0</v>
      </c>
      <c r="U20" s="1061"/>
      <c r="V20" s="1062"/>
      <c r="W20" s="1062"/>
      <c r="X20" s="1062"/>
      <c r="Y20" s="1062"/>
      <c r="Z20" s="1062"/>
      <c r="AA20" s="1063"/>
    </row>
    <row r="21" spans="1:27" ht="12.75" customHeight="1">
      <c r="A21" s="755"/>
      <c r="B21" s="821" t="s">
        <v>1747</v>
      </c>
      <c r="C21" s="822"/>
      <c r="D21" s="823"/>
      <c r="E21" s="125"/>
      <c r="F21" s="126"/>
      <c r="G21" s="498" t="s">
        <v>1540</v>
      </c>
      <c r="H21" s="499"/>
      <c r="I21" s="499"/>
      <c r="J21" s="499"/>
      <c r="K21" s="499"/>
      <c r="L21" s="499"/>
      <c r="M21" s="1081"/>
      <c r="N21" s="227"/>
      <c r="O21" s="229"/>
      <c r="P21" s="230"/>
      <c r="Q21" s="230"/>
      <c r="R21" s="230"/>
      <c r="S21" s="231"/>
      <c r="T21" s="232"/>
      <c r="U21" s="233"/>
      <c r="V21" s="233"/>
      <c r="W21" s="233"/>
      <c r="X21" s="233"/>
      <c r="Y21" s="233"/>
      <c r="Z21" s="233"/>
      <c r="AA21" s="233"/>
    </row>
    <row r="22" spans="1:27" ht="12.75" customHeight="1">
      <c r="A22" s="756"/>
      <c r="B22" s="1024" t="s">
        <v>1426</v>
      </c>
      <c r="C22" s="1025"/>
      <c r="D22" s="1026"/>
      <c r="E22" s="189">
        <f>SUM(E17:E21)</f>
        <v>0</v>
      </c>
      <c r="F22" s="190">
        <f>SUM(F17:F21)</f>
        <v>0</v>
      </c>
      <c r="G22" s="1061"/>
      <c r="H22" s="1062"/>
      <c r="I22" s="1062"/>
      <c r="J22" s="1062"/>
      <c r="K22" s="1062"/>
      <c r="L22" s="1062"/>
      <c r="M22" s="1063"/>
      <c r="N22" s="227"/>
      <c r="O22" s="1057" t="s">
        <v>1589</v>
      </c>
      <c r="P22" s="1058"/>
      <c r="Q22" s="1058"/>
      <c r="R22" s="1059"/>
      <c r="S22" s="134">
        <f>SUM(S9,S16,S20)</f>
        <v>0</v>
      </c>
      <c r="T22" s="135">
        <f>SUM(T9,T16,T20)</f>
        <v>0</v>
      </c>
      <c r="U22" s="234"/>
      <c r="V22" s="101"/>
      <c r="W22" s="101"/>
      <c r="X22" s="101"/>
      <c r="Y22" s="101"/>
      <c r="Z22" s="101"/>
      <c r="AA22" s="101"/>
    </row>
    <row r="23" spans="1:27" ht="12.75" customHeight="1">
      <c r="A23" s="872" t="s">
        <v>1863</v>
      </c>
      <c r="B23" s="1084" t="s">
        <v>1781</v>
      </c>
      <c r="C23" s="1085"/>
      <c r="D23" s="1085"/>
      <c r="E23" s="150"/>
      <c r="F23" s="151"/>
      <c r="G23" s="1077" t="s">
        <v>1786</v>
      </c>
      <c r="H23" s="1077"/>
      <c r="I23" s="1077"/>
      <c r="J23" s="1077"/>
      <c r="K23" s="1077"/>
      <c r="L23" s="1077"/>
      <c r="M23" s="1078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</row>
    <row r="24" spans="1:27" ht="12.75" customHeight="1">
      <c r="A24" s="873"/>
      <c r="B24" s="1086" t="s">
        <v>1782</v>
      </c>
      <c r="C24" s="1087"/>
      <c r="D24" s="1087"/>
      <c r="E24" s="152"/>
      <c r="F24" s="153"/>
      <c r="G24" s="1079" t="s">
        <v>1787</v>
      </c>
      <c r="H24" s="1079"/>
      <c r="I24" s="1079"/>
      <c r="J24" s="1079"/>
      <c r="K24" s="1079"/>
      <c r="L24" s="1079"/>
      <c r="M24" s="1080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</row>
    <row r="25" spans="1:27" ht="12.75" customHeight="1">
      <c r="A25" s="873"/>
      <c r="B25" s="1086" t="s">
        <v>1783</v>
      </c>
      <c r="C25" s="1087"/>
      <c r="D25" s="1087"/>
      <c r="E25" s="152"/>
      <c r="F25" s="153"/>
      <c r="G25" s="1079" t="s">
        <v>1908</v>
      </c>
      <c r="H25" s="1079"/>
      <c r="I25" s="1079"/>
      <c r="J25" s="1079"/>
      <c r="K25" s="1079"/>
      <c r="L25" s="1079"/>
      <c r="M25" s="1080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</row>
    <row r="26" spans="1:27" ht="12.75" customHeight="1">
      <c r="A26" s="873"/>
      <c r="B26" s="1086" t="s">
        <v>1784</v>
      </c>
      <c r="C26" s="1087"/>
      <c r="D26" s="1087"/>
      <c r="E26" s="152"/>
      <c r="F26" s="153"/>
      <c r="G26" s="1079" t="s">
        <v>1788</v>
      </c>
      <c r="H26" s="1079"/>
      <c r="I26" s="1079"/>
      <c r="J26" s="1079"/>
      <c r="K26" s="1079"/>
      <c r="L26" s="1079"/>
      <c r="M26" s="1080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</row>
    <row r="27" spans="1:27" ht="12.75" customHeight="1">
      <c r="A27" s="873"/>
      <c r="B27" s="1088" t="s">
        <v>1785</v>
      </c>
      <c r="C27" s="1089"/>
      <c r="D27" s="1089"/>
      <c r="E27" s="235"/>
      <c r="F27" s="236"/>
      <c r="G27" s="1082" t="s">
        <v>1790</v>
      </c>
      <c r="H27" s="1082"/>
      <c r="I27" s="1082"/>
      <c r="J27" s="1082"/>
      <c r="K27" s="1082"/>
      <c r="L27" s="1082"/>
      <c r="M27" s="1083"/>
      <c r="O27" s="67"/>
      <c r="P27" s="67"/>
      <c r="Q27" s="67"/>
      <c r="R27" s="67"/>
    </row>
    <row r="28" spans="1:27" ht="12.75" customHeight="1">
      <c r="A28" s="873"/>
      <c r="B28" s="1088" t="s">
        <v>1791</v>
      </c>
      <c r="C28" s="1089"/>
      <c r="D28" s="1089"/>
      <c r="E28" s="237"/>
      <c r="F28" s="238"/>
      <c r="G28" s="1082" t="s">
        <v>1792</v>
      </c>
      <c r="H28" s="1082"/>
      <c r="I28" s="1082"/>
      <c r="J28" s="1082"/>
      <c r="K28" s="1082"/>
      <c r="L28" s="1082"/>
      <c r="M28" s="1083"/>
      <c r="O28" s="67"/>
      <c r="P28" s="67"/>
      <c r="Q28" s="67"/>
      <c r="R28" s="67"/>
    </row>
    <row r="29" spans="1:27" ht="12.75" customHeight="1">
      <c r="A29" s="874"/>
      <c r="B29" s="1073" t="s">
        <v>1426</v>
      </c>
      <c r="C29" s="1074"/>
      <c r="D29" s="1074"/>
      <c r="E29" s="239">
        <f>SUM(E23:E28)</f>
        <v>0</v>
      </c>
      <c r="F29" s="240">
        <f>SUM(F23:F28)</f>
        <v>0</v>
      </c>
      <c r="G29" s="1075"/>
      <c r="H29" s="1075"/>
      <c r="I29" s="1075"/>
      <c r="J29" s="1075"/>
      <c r="K29" s="1075"/>
      <c r="L29" s="1075"/>
      <c r="M29" s="1076"/>
      <c r="O29" s="67"/>
      <c r="P29" s="67"/>
      <c r="Q29" s="67"/>
      <c r="R29" s="67"/>
    </row>
    <row r="30" spans="1:27" ht="12.75" customHeight="1">
      <c r="B30" s="241"/>
      <c r="C30" s="241"/>
      <c r="D30" s="241"/>
      <c r="E30" s="241"/>
      <c r="F30" s="115"/>
      <c r="G30" s="115"/>
      <c r="H30" s="115"/>
      <c r="I30" s="101"/>
      <c r="J30" s="101"/>
      <c r="K30" s="101"/>
      <c r="L30" s="101"/>
      <c r="M30" s="101"/>
      <c r="O30" s="67"/>
      <c r="P30" s="67"/>
      <c r="Q30" s="67"/>
      <c r="R30" s="67"/>
    </row>
    <row r="31" spans="1:27" ht="12.75" customHeight="1">
      <c r="A31" s="1057" t="s">
        <v>1563</v>
      </c>
      <c r="B31" s="1058"/>
      <c r="C31" s="1058"/>
      <c r="D31" s="1059"/>
      <c r="E31" s="134">
        <f>SUM(E29,E22,E16)</f>
        <v>0</v>
      </c>
      <c r="F31" s="135">
        <f>SUM(F29,F22,F16)</f>
        <v>0</v>
      </c>
      <c r="G31" s="101"/>
      <c r="H31" s="101"/>
      <c r="I31" s="101"/>
      <c r="J31" s="101"/>
      <c r="K31" s="101"/>
      <c r="L31" s="101"/>
      <c r="M31" s="101"/>
      <c r="O31" s="117"/>
      <c r="P31" s="117"/>
      <c r="Q31" s="117"/>
      <c r="R31" s="117"/>
    </row>
    <row r="32" spans="1:27" ht="12.75" customHeight="1">
      <c r="O32" s="67"/>
      <c r="P32" s="67"/>
      <c r="Q32" s="67"/>
      <c r="R32" s="67"/>
    </row>
    <row r="33" spans="15:18" ht="12.75" customHeight="1"/>
    <row r="34" spans="15:18" ht="12.75" customHeight="1"/>
    <row r="35" spans="15:18" ht="12.75" customHeight="1">
      <c r="O35" s="67"/>
      <c r="P35" s="67"/>
      <c r="Q35" s="67"/>
      <c r="R35" s="67"/>
    </row>
    <row r="36" spans="15:18" ht="12.75" customHeight="1"/>
    <row r="37" spans="15:18" ht="12.75" customHeight="1"/>
    <row r="38" spans="15:18" ht="12.75" customHeight="1"/>
    <row r="39" spans="15:18" ht="12.75" customHeight="1"/>
    <row r="40" spans="15:18" ht="12.75" customHeight="1"/>
    <row r="41" spans="15:18" ht="12.75" customHeight="1"/>
    <row r="42" spans="15:18" ht="12.75" customHeight="1"/>
    <row r="43" spans="15:18" ht="12.75" customHeight="1"/>
    <row r="44" spans="15:18" ht="12.75" customHeight="1"/>
    <row r="45" spans="15:18" ht="12.75" customHeight="1"/>
    <row r="46" spans="15:18" ht="12.75" customHeight="1"/>
    <row r="47" spans="15:18" ht="12.75" customHeight="1"/>
    <row r="48" spans="15:18" ht="12.75" customHeight="1"/>
    <row r="49" spans="1:27" ht="12.75" customHeight="1"/>
    <row r="50" spans="1:27" ht="12.75" customHeight="1"/>
    <row r="51" spans="1:27" ht="12.75" customHeight="1"/>
    <row r="52" spans="1:27" ht="12.75" customHeight="1"/>
    <row r="53" spans="1:27" ht="12.75" customHeight="1">
      <c r="L53" s="66" t="s">
        <v>28</v>
      </c>
    </row>
    <row r="54" spans="1:27" ht="12.75" customHeight="1"/>
    <row r="55" spans="1:27" ht="12.75" customHeight="1"/>
    <row r="56" spans="1:27" ht="12.75" customHeight="1"/>
    <row r="57" spans="1:27" ht="12.75" customHeight="1"/>
    <row r="58" spans="1:27" ht="12.75" customHeight="1">
      <c r="A58" s="66"/>
      <c r="B58" s="66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6"/>
    </row>
    <row r="59" spans="1:27" ht="12.75" customHeight="1"/>
    <row r="60" spans="1:27" ht="12.75" customHeight="1"/>
    <row r="61" spans="1:27" ht="12.75" customHeight="1"/>
    <row r="62" spans="1:27" ht="12.75" customHeight="1"/>
    <row r="63" spans="1:27" ht="12.75" customHeight="1"/>
    <row r="64" spans="1:27" ht="12.75" customHeight="1"/>
    <row r="65" spans="1:27" ht="12.75" customHeight="1">
      <c r="A65" s="66"/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  <c r="AA65" s="66"/>
    </row>
    <row r="66" spans="1:27" ht="12.75" customHeight="1"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</row>
    <row r="67" spans="1:27" ht="12.75" customHeight="1"/>
    <row r="68" spans="1:27" ht="12.75" customHeight="1"/>
    <row r="69" spans="1:27" ht="12.75" customHeight="1"/>
    <row r="70" spans="1:27" ht="12.75" customHeight="1"/>
    <row r="71" spans="1:27" ht="12.75" customHeight="1"/>
    <row r="72" spans="1:27" ht="12.75" customHeight="1"/>
    <row r="73" spans="1:27" ht="12.75" customHeight="1">
      <c r="M73" s="67"/>
    </row>
    <row r="74" spans="1:27" ht="12.75" customHeight="1"/>
    <row r="75" spans="1:27" ht="12.75" customHeight="1"/>
    <row r="76" spans="1:27" ht="12.75" customHeight="1"/>
    <row r="77" spans="1:27" ht="12.75" customHeight="1"/>
    <row r="78" spans="1:27" ht="12.75" customHeight="1"/>
    <row r="79" spans="1:27" ht="12.75" customHeight="1"/>
    <row r="80" spans="1:27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</sheetData>
  <mergeCells count="105">
    <mergeCell ref="A31:D31"/>
    <mergeCell ref="B29:D29"/>
    <mergeCell ref="G29:M29"/>
    <mergeCell ref="G23:M23"/>
    <mergeCell ref="G24:M24"/>
    <mergeCell ref="G25:M25"/>
    <mergeCell ref="G26:M26"/>
    <mergeCell ref="G21:M21"/>
    <mergeCell ref="G27:M27"/>
    <mergeCell ref="B23:D23"/>
    <mergeCell ref="B24:D24"/>
    <mergeCell ref="B25:D25"/>
    <mergeCell ref="B26:D26"/>
    <mergeCell ref="B27:D27"/>
    <mergeCell ref="B28:D28"/>
    <mergeCell ref="G28:M28"/>
    <mergeCell ref="O22:R22"/>
    <mergeCell ref="G6:M6"/>
    <mergeCell ref="G10:M10"/>
    <mergeCell ref="G9:M9"/>
    <mergeCell ref="G8:M8"/>
    <mergeCell ref="B22:D22"/>
    <mergeCell ref="P12:R12"/>
    <mergeCell ref="P13:R13"/>
    <mergeCell ref="P14:R14"/>
    <mergeCell ref="P15:R15"/>
    <mergeCell ref="G7:M7"/>
    <mergeCell ref="B21:D21"/>
    <mergeCell ref="G18:M18"/>
    <mergeCell ref="G17:M17"/>
    <mergeCell ref="B17:D17"/>
    <mergeCell ref="B18:D18"/>
    <mergeCell ref="B19:D19"/>
    <mergeCell ref="B20:D20"/>
    <mergeCell ref="P9:R9"/>
    <mergeCell ref="G16:M16"/>
    <mergeCell ref="P16:R16"/>
    <mergeCell ref="B6:D6"/>
    <mergeCell ref="B7:D7"/>
    <mergeCell ref="G20:M20"/>
    <mergeCell ref="P6:R6"/>
    <mergeCell ref="U3:Z3"/>
    <mergeCell ref="U4:W4"/>
    <mergeCell ref="Y4:Z4"/>
    <mergeCell ref="D1:E1"/>
    <mergeCell ref="A2:C2"/>
    <mergeCell ref="D2:E2"/>
    <mergeCell ref="F2:G2"/>
    <mergeCell ref="B5:D5"/>
    <mergeCell ref="G5:M5"/>
    <mergeCell ref="P5:R5"/>
    <mergeCell ref="P2:Q2"/>
    <mergeCell ref="U2:AA2"/>
    <mergeCell ref="U5:AA5"/>
    <mergeCell ref="K2:M2"/>
    <mergeCell ref="A1:C1"/>
    <mergeCell ref="A3:C3"/>
    <mergeCell ref="D3:S3"/>
    <mergeCell ref="F1:W1"/>
    <mergeCell ref="X1:AA1"/>
    <mergeCell ref="G12:M12"/>
    <mergeCell ref="G13:M13"/>
    <mergeCell ref="G14:M14"/>
    <mergeCell ref="G15:M15"/>
    <mergeCell ref="B16:D16"/>
    <mergeCell ref="U9:AA9"/>
    <mergeCell ref="B9:D9"/>
    <mergeCell ref="P7:R7"/>
    <mergeCell ref="P8:R8"/>
    <mergeCell ref="P10:R10"/>
    <mergeCell ref="P11:R11"/>
    <mergeCell ref="U10:AA10"/>
    <mergeCell ref="B10:D10"/>
    <mergeCell ref="U12:AA12"/>
    <mergeCell ref="U11:AA11"/>
    <mergeCell ref="B8:D8"/>
    <mergeCell ref="B11:D11"/>
    <mergeCell ref="B12:D12"/>
    <mergeCell ref="U8:AA8"/>
    <mergeCell ref="U7:AA7"/>
    <mergeCell ref="U16:AA16"/>
    <mergeCell ref="G19:M19"/>
    <mergeCell ref="U15:AA15"/>
    <mergeCell ref="A6:A16"/>
    <mergeCell ref="A17:A22"/>
    <mergeCell ref="A23:A29"/>
    <mergeCell ref="P17:R17"/>
    <mergeCell ref="U17:AA17"/>
    <mergeCell ref="P18:R18"/>
    <mergeCell ref="U18:AA18"/>
    <mergeCell ref="P19:R19"/>
    <mergeCell ref="U19:AA19"/>
    <mergeCell ref="P20:R20"/>
    <mergeCell ref="U20:AA20"/>
    <mergeCell ref="O6:O9"/>
    <mergeCell ref="O10:O16"/>
    <mergeCell ref="O17:O20"/>
    <mergeCell ref="G22:M22"/>
    <mergeCell ref="U14:AA14"/>
    <mergeCell ref="U13:AA13"/>
    <mergeCell ref="U6:AA6"/>
    <mergeCell ref="B13:D13"/>
    <mergeCell ref="B14:D14"/>
    <mergeCell ref="B15:D15"/>
    <mergeCell ref="G11:M11"/>
  </mergeCells>
  <phoneticPr fontId="23"/>
  <printOptions horizontalCentered="1"/>
  <pageMargins left="0.19685039370078741" right="0.19685039370078741" top="0.39370078740157483" bottom="0.15748031496062992" header="0.19685039370078741" footer="0.15748031496062992"/>
  <pageSetup paperSize="9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15</vt:i4>
      </vt:variant>
    </vt:vector>
  </HeadingPairs>
  <TitlesOfParts>
    <vt:vector size="31" baseType="lpstr">
      <vt:lpstr>申込書</vt:lpstr>
      <vt:lpstr>集計表</vt:lpstr>
      <vt:lpstr>宗像市</vt:lpstr>
      <vt:lpstr>福津市・古賀市・新宮町</vt:lpstr>
      <vt:lpstr>東区①</vt:lpstr>
      <vt:lpstr>東区②</vt:lpstr>
      <vt:lpstr>南区</vt:lpstr>
      <vt:lpstr>博多区</vt:lpstr>
      <vt:lpstr>中央区</vt:lpstr>
      <vt:lpstr>城南区</vt:lpstr>
      <vt:lpstr>早良区 </vt:lpstr>
      <vt:lpstr>西区</vt:lpstr>
      <vt:lpstr>春日市</vt:lpstr>
      <vt:lpstr>大野城</vt:lpstr>
      <vt:lpstr>筑紫野</vt:lpstr>
      <vt:lpstr>那珂川・太宰府</vt:lpstr>
      <vt:lpstr>宗像市!Print_Area</vt:lpstr>
      <vt:lpstr>集計表!Print_Area</vt:lpstr>
      <vt:lpstr>春日市!Print_Area</vt:lpstr>
      <vt:lpstr>城南区!Print_Area</vt:lpstr>
      <vt:lpstr>西区!Print_Area</vt:lpstr>
      <vt:lpstr>'早良区 '!Print_Area</vt:lpstr>
      <vt:lpstr>大野城!Print_Area</vt:lpstr>
      <vt:lpstr>筑紫野!Print_Area</vt:lpstr>
      <vt:lpstr>中央区!Print_Area</vt:lpstr>
      <vt:lpstr>東区①!Print_Area</vt:lpstr>
      <vt:lpstr>那珂川・太宰府!Print_Area</vt:lpstr>
      <vt:lpstr>南区!Print_Area</vt:lpstr>
      <vt:lpstr>博多区!Print_Area</vt:lpstr>
      <vt:lpstr>福津市・古賀市・新宮町!Print_Area</vt:lpstr>
      <vt:lpstr>集計表!Print_Titles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MNOC_USER</dc:creator>
  <cp:lastModifiedBy>濱武 大和</cp:lastModifiedBy>
  <cp:lastPrinted>2023-12-05T08:59:29Z</cp:lastPrinted>
  <dcterms:created xsi:type="dcterms:W3CDTF">2009-05-25T08:22:39Z</dcterms:created>
  <dcterms:modified xsi:type="dcterms:W3CDTF">2025-07-08T06:43:58Z</dcterms:modified>
</cp:coreProperties>
</file>