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0" yWindow="65476" windowWidth="13335" windowHeight="11760" tabRatio="894" activeTab="0"/>
  </bookViews>
  <sheets>
    <sheet name="集計表" sheetId="1" r:id="rId1"/>
    <sheet name="下関市①" sheetId="2" r:id="rId2"/>
    <sheet name="下関市②" sheetId="3" r:id="rId3"/>
    <sheet name="宇部市①" sheetId="4" r:id="rId4"/>
    <sheet name="宇部市②" sheetId="5" r:id="rId5"/>
    <sheet name="山口市①" sheetId="6" r:id="rId6"/>
    <sheet name="山口市②③" sheetId="7" r:id="rId7"/>
    <sheet name="防府市①" sheetId="8" r:id="rId8"/>
    <sheet name="防府市②・山口市③" sheetId="9" r:id="rId9"/>
    <sheet name="周南市" sheetId="10" r:id="rId10"/>
    <sheet name="下松市・光市" sheetId="11" r:id="rId11"/>
    <sheet name="Sheet1" sheetId="12" r:id="rId12"/>
    <sheet name="Sheet2" sheetId="13" r:id="rId13"/>
    <sheet name="Sheet3" sheetId="14" r:id="rId14"/>
  </sheets>
  <externalReferences>
    <externalReference r:id="rId17"/>
    <externalReference r:id="rId18"/>
  </externalReferences>
  <definedNames>
    <definedName name="_xlnm.Print_Area" localSheetId="3">'宇部市①'!$A$1:$AE$80</definedName>
    <definedName name="_xlnm.Print_Area" localSheetId="4">'宇部市②'!$A$1:$AE$75</definedName>
    <definedName name="_xlnm.Print_Area" localSheetId="1">'下関市①'!$A$1:$AE$82</definedName>
    <definedName name="_xlnm.Print_Area" localSheetId="2">'下関市②'!$A$1:$AE$91</definedName>
    <definedName name="_xlnm.Print_Area" localSheetId="10">'下松市・光市'!$A$1:$AE$85</definedName>
    <definedName name="_xlnm.Print_Area" localSheetId="5">'山口市①'!$A$1:$AE$78</definedName>
    <definedName name="_xlnm.Print_Area" localSheetId="6">'山口市②③'!$A$1:$AE$87</definedName>
    <definedName name="_xlnm.Print_Area" localSheetId="9">'周南市'!$A$1:$AE$100</definedName>
    <definedName name="_xlnm.Print_Area" localSheetId="0">'集計表'!$A$1:$AF$131</definedName>
    <definedName name="_xlnm.Print_Area" localSheetId="7">'防府市①'!$A$1:$AE$76</definedName>
    <definedName name="_xlnm.Print_Area" localSheetId="8">'防府市②・山口市③'!$A$1:$AE$75</definedName>
    <definedName name="_xlnm.Print_Titles" localSheetId="0">'集計表'!$1:$4</definedName>
  </definedNames>
  <calcPr fullCalcOnLoad="1"/>
</workbook>
</file>

<file path=xl/sharedStrings.xml><?xml version="1.0" encoding="utf-8"?>
<sst xmlns="http://schemas.openxmlformats.org/spreadsheetml/2006/main" count="3269" uniqueCount="2609">
  <si>
    <t>光市</t>
  </si>
  <si>
    <t>潮音3･4･5</t>
  </si>
  <si>
    <t>旗岡1･2</t>
  </si>
  <si>
    <t>旗岡3･4･5</t>
  </si>
  <si>
    <t>青柳1，琴平1･2，古川3･4，東豊井</t>
  </si>
  <si>
    <t>生野屋西2･4</t>
  </si>
  <si>
    <t>生野屋1･2，生野屋西1</t>
  </si>
  <si>
    <t>東陽3･4･7</t>
  </si>
  <si>
    <t>下松市計</t>
  </si>
  <si>
    <t>虹ヶ浜2・3</t>
  </si>
  <si>
    <t>島田3・4・5</t>
  </si>
  <si>
    <t>中央6</t>
  </si>
  <si>
    <t>光井8・9</t>
  </si>
  <si>
    <t>中央1･2･3･4･5</t>
  </si>
  <si>
    <t>光井1･2</t>
  </si>
  <si>
    <t>千坊台1･2･3</t>
  </si>
  <si>
    <t>室積松原，室積正木，室積中央</t>
  </si>
  <si>
    <t>室積沖田，室積市延，室積西ノ庄</t>
  </si>
  <si>
    <t>室積神田，室積東ノ庄</t>
  </si>
  <si>
    <t>室積4･5</t>
  </si>
  <si>
    <t>室積6･7･8</t>
  </si>
  <si>
    <t>光市計</t>
  </si>
  <si>
    <t>光・光ヶ丘</t>
  </si>
  <si>
    <t>下　松</t>
  </si>
  <si>
    <t>宮　前</t>
  </si>
  <si>
    <t>花　岡</t>
  </si>
  <si>
    <t>久　保</t>
  </si>
  <si>
    <t>富田北部</t>
  </si>
  <si>
    <t>富　田</t>
  </si>
  <si>
    <t>福　川</t>
  </si>
  <si>
    <t>岐　山</t>
  </si>
  <si>
    <t>徳　山</t>
  </si>
  <si>
    <t>西　部</t>
  </si>
  <si>
    <t>東　部</t>
  </si>
  <si>
    <t>中　央</t>
  </si>
  <si>
    <t>周　南</t>
  </si>
  <si>
    <t>櫛ヶ浜</t>
  </si>
  <si>
    <t>西武井，東武井，見明</t>
  </si>
  <si>
    <t>集計表</t>
  </si>
  <si>
    <t>ポスティング配布企画書</t>
  </si>
  <si>
    <t>～</t>
  </si>
  <si>
    <t>【</t>
  </si>
  <si>
    <t>号</t>
  </si>
  <si>
    <t>】</t>
  </si>
  <si>
    <t>サイズ</t>
  </si>
  <si>
    <t>作成日</t>
  </si>
  <si>
    <t>年</t>
  </si>
  <si>
    <t>月</t>
  </si>
  <si>
    <t>地区</t>
  </si>
  <si>
    <t>配布可能数</t>
  </si>
  <si>
    <t>配布実数</t>
  </si>
  <si>
    <t>配布率</t>
  </si>
  <si>
    <t>集計欄</t>
  </si>
  <si>
    <t>レスポンス</t>
  </si>
  <si>
    <t>合　計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</si>
  <si>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</si>
  <si>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</si>
  <si>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</si>
  <si>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</si>
  <si>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</si>
  <si>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</si>
  <si>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</si>
  <si>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</si>
  <si>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江の浦</t>
  </si>
  <si>
    <t>下関中央</t>
  </si>
  <si>
    <t>金比羅</t>
  </si>
  <si>
    <t>上田中</t>
  </si>
  <si>
    <t>貴船・椋野</t>
  </si>
  <si>
    <t>山の田</t>
  </si>
  <si>
    <t>新下関</t>
  </si>
  <si>
    <t>綾羅木</t>
  </si>
  <si>
    <t>長府中央</t>
  </si>
  <si>
    <t>長府東部</t>
  </si>
  <si>
    <t>長府西部</t>
  </si>
  <si>
    <t>A</t>
  </si>
  <si>
    <t>B</t>
  </si>
  <si>
    <t>D</t>
  </si>
  <si>
    <t>E</t>
  </si>
  <si>
    <t>F</t>
  </si>
  <si>
    <t>G</t>
  </si>
  <si>
    <t>H</t>
  </si>
  <si>
    <t>C</t>
  </si>
  <si>
    <t>A</t>
  </si>
  <si>
    <t>J</t>
  </si>
  <si>
    <t>K</t>
  </si>
  <si>
    <t>L</t>
  </si>
  <si>
    <t>M</t>
  </si>
  <si>
    <t>宇部駅前</t>
  </si>
  <si>
    <t>小羽山</t>
  </si>
  <si>
    <t>宇部中央</t>
  </si>
  <si>
    <t>上宇部</t>
  </si>
  <si>
    <t>下関市</t>
  </si>
  <si>
    <t>行政地区</t>
  </si>
  <si>
    <t>LLP</t>
  </si>
  <si>
    <t>下関</t>
  </si>
  <si>
    <t>宇部市</t>
  </si>
  <si>
    <t>山陽小野田市</t>
  </si>
  <si>
    <t>宇部小野田</t>
  </si>
  <si>
    <t>I</t>
  </si>
  <si>
    <t>K</t>
  </si>
  <si>
    <t>L</t>
  </si>
  <si>
    <t>M</t>
  </si>
  <si>
    <t>宇部市計</t>
  </si>
  <si>
    <t>山陽小野田市計</t>
  </si>
  <si>
    <t>下松市計</t>
  </si>
  <si>
    <t>光市計</t>
  </si>
  <si>
    <t>周南市</t>
  </si>
  <si>
    <t>下松市</t>
  </si>
  <si>
    <t>光市</t>
  </si>
  <si>
    <t>周南</t>
  </si>
  <si>
    <t>向島</t>
  </si>
  <si>
    <t>防府市②</t>
  </si>
  <si>
    <t>防府市①計</t>
  </si>
  <si>
    <t>新　田</t>
  </si>
  <si>
    <t>華　浦</t>
  </si>
  <si>
    <t>勝　間</t>
  </si>
  <si>
    <t>大　道</t>
  </si>
  <si>
    <t>右　田</t>
  </si>
  <si>
    <t>華　城</t>
  </si>
  <si>
    <t>中　関</t>
  </si>
  <si>
    <t>西　浦</t>
  </si>
  <si>
    <t>牟　礼</t>
  </si>
  <si>
    <t>松　崎</t>
  </si>
  <si>
    <t>佐　波</t>
  </si>
  <si>
    <t>小　野</t>
  </si>
  <si>
    <t>秋　穂</t>
  </si>
  <si>
    <t>徳　地</t>
  </si>
  <si>
    <t>彦　島</t>
  </si>
  <si>
    <t>本　村</t>
  </si>
  <si>
    <t>新　地</t>
  </si>
  <si>
    <t>向　洋</t>
  </si>
  <si>
    <t>園　田</t>
  </si>
  <si>
    <t>幡　生</t>
  </si>
  <si>
    <t>武　久</t>
  </si>
  <si>
    <t>川　中</t>
  </si>
  <si>
    <t>安　岡</t>
  </si>
  <si>
    <t>清　末</t>
  </si>
  <si>
    <t>小　月</t>
  </si>
  <si>
    <t>黒　井</t>
  </si>
  <si>
    <t>菊　川</t>
  </si>
  <si>
    <t>妻　崎</t>
  </si>
  <si>
    <t>厚　南</t>
  </si>
  <si>
    <t>藤　山</t>
  </si>
  <si>
    <t>南　部</t>
  </si>
  <si>
    <t>岐　波</t>
  </si>
  <si>
    <t>岐　山</t>
  </si>
  <si>
    <t>周　南</t>
  </si>
  <si>
    <t>久　保</t>
  </si>
  <si>
    <t>室　積</t>
  </si>
  <si>
    <t>B</t>
  </si>
  <si>
    <t>C</t>
  </si>
  <si>
    <t>D</t>
  </si>
  <si>
    <t>E</t>
  </si>
  <si>
    <t>F</t>
  </si>
  <si>
    <t>G</t>
  </si>
  <si>
    <t>H</t>
  </si>
  <si>
    <t>I</t>
  </si>
  <si>
    <t>防府市計</t>
  </si>
  <si>
    <t>佐　波</t>
  </si>
  <si>
    <t>松　崎</t>
  </si>
  <si>
    <t>牟　礼</t>
  </si>
  <si>
    <t>富　海</t>
  </si>
  <si>
    <t>勝　間</t>
  </si>
  <si>
    <t>華　浦</t>
  </si>
  <si>
    <t>新　田</t>
  </si>
  <si>
    <t>向　島</t>
  </si>
  <si>
    <t>西　浦</t>
  </si>
  <si>
    <t>A -21①</t>
  </si>
  <si>
    <t>A -21②</t>
  </si>
  <si>
    <t>一の宮3</t>
  </si>
  <si>
    <t>清　末</t>
  </si>
  <si>
    <t>H -17①</t>
  </si>
  <si>
    <t>王司上1</t>
  </si>
  <si>
    <t>下関市合計</t>
  </si>
  <si>
    <t>中　関</t>
  </si>
  <si>
    <t>華　城</t>
  </si>
  <si>
    <t>大　道</t>
  </si>
  <si>
    <t>右　田</t>
  </si>
  <si>
    <t>小　野</t>
  </si>
  <si>
    <t>秋　穂</t>
  </si>
  <si>
    <t>徳　地</t>
  </si>
  <si>
    <t>防府市</t>
  </si>
  <si>
    <t>防府</t>
  </si>
  <si>
    <t>A</t>
  </si>
  <si>
    <t>B</t>
  </si>
  <si>
    <t>J</t>
  </si>
  <si>
    <t>K</t>
  </si>
  <si>
    <t>L</t>
  </si>
  <si>
    <t>N</t>
  </si>
  <si>
    <t>O</t>
  </si>
  <si>
    <t>M</t>
  </si>
  <si>
    <t>P</t>
  </si>
  <si>
    <t>向洋1・栄町</t>
  </si>
  <si>
    <t>中央町・春日・丸山3</t>
  </si>
  <si>
    <t>椋野2・椋野上・藤ヶ谷</t>
  </si>
  <si>
    <t>J -05①</t>
  </si>
  <si>
    <t>J -05②</t>
  </si>
  <si>
    <t>石原・有富</t>
  </si>
  <si>
    <t>川中本町2・川中本町・伊倉1・3</t>
  </si>
  <si>
    <t>川中本町1</t>
  </si>
  <si>
    <t>黒門・黒門南・羽衣・羽衣南</t>
  </si>
  <si>
    <t>前八幡・八幡・港町・扇町</t>
  </si>
  <si>
    <t>中土居本・中土居北</t>
  </si>
  <si>
    <t>満珠・満珠新町</t>
  </si>
  <si>
    <t>千鳥ヶ丘・王司南・宇部南・王司上町2～5</t>
  </si>
  <si>
    <t>松小田東・松小田北</t>
  </si>
  <si>
    <t>王司川端1・2・3</t>
  </si>
  <si>
    <t>小月駅前・小月茶屋1・2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</si>
  <si>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</si>
  <si>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</si>
  <si>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</si>
  <si>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</si>
  <si>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</si>
  <si>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</si>
  <si>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</si>
  <si>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</si>
  <si>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</si>
  <si>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J -19①</t>
  </si>
  <si>
    <t>J -19②</t>
  </si>
  <si>
    <t>D -19①</t>
  </si>
  <si>
    <t>D -19②</t>
  </si>
  <si>
    <t>宝町（一部）</t>
  </si>
  <si>
    <t>孝田，城ヶ丘1</t>
  </si>
  <si>
    <t>南小串1・2</t>
  </si>
  <si>
    <t>松山町1・2</t>
  </si>
  <si>
    <t>神原町1・2</t>
  </si>
  <si>
    <t>西梶返1・2</t>
  </si>
  <si>
    <t>東梶返2</t>
  </si>
  <si>
    <t>東梶返1</t>
  </si>
  <si>
    <t>海南町</t>
  </si>
  <si>
    <t>北琴芝2</t>
  </si>
  <si>
    <t>北琴芝1</t>
  </si>
  <si>
    <t>宮地町</t>
  </si>
  <si>
    <t>中村3</t>
  </si>
  <si>
    <t>常盤台1</t>
  </si>
  <si>
    <t>常盤台2</t>
  </si>
  <si>
    <t>開5</t>
  </si>
  <si>
    <t>開3・4</t>
  </si>
  <si>
    <t>開6</t>
  </si>
  <si>
    <t>北迫新町1～4</t>
  </si>
  <si>
    <t>笹山町2</t>
  </si>
  <si>
    <t>五十目山町</t>
  </si>
  <si>
    <t>中宇部</t>
  </si>
  <si>
    <t>末広町</t>
  </si>
  <si>
    <t>北小羽山町1</t>
  </si>
  <si>
    <t>岬町1・2</t>
  </si>
  <si>
    <t>南小羽山町1・2・3</t>
  </si>
  <si>
    <t>北小羽山町2・3・4</t>
  </si>
  <si>
    <t>東小羽山町4・5</t>
  </si>
  <si>
    <t>コード№</t>
  </si>
  <si>
    <t>配布エリア</t>
  </si>
  <si>
    <t>則貞5・6</t>
  </si>
  <si>
    <t>草江2</t>
  </si>
  <si>
    <t>草江3・4</t>
  </si>
  <si>
    <t>草江1</t>
  </si>
  <si>
    <t>恩田町5</t>
  </si>
  <si>
    <t>日の出1・2・3</t>
  </si>
  <si>
    <t>野中1・2</t>
  </si>
  <si>
    <t>野中4・5</t>
  </si>
  <si>
    <t>揥山3・高千帆1</t>
  </si>
  <si>
    <t>高千帆2</t>
  </si>
  <si>
    <t>柿の木坂2・3</t>
  </si>
  <si>
    <t>須恵1・2</t>
  </si>
  <si>
    <t>須恵3</t>
  </si>
  <si>
    <t>赤崎1・3・4</t>
  </si>
  <si>
    <t>G -13①</t>
  </si>
  <si>
    <t>G -13②</t>
  </si>
  <si>
    <t>O -05①</t>
  </si>
  <si>
    <t>O -05②</t>
  </si>
  <si>
    <t>虹ヶ丘4</t>
  </si>
  <si>
    <t>虹ヶ丘3</t>
  </si>
  <si>
    <t>E -09①</t>
  </si>
  <si>
    <t>E -09②</t>
  </si>
  <si>
    <t>東大和1・2</t>
  </si>
  <si>
    <t>竹崎4・大和1・2</t>
  </si>
  <si>
    <t>杉田1・2</t>
  </si>
  <si>
    <t>O -10①</t>
  </si>
  <si>
    <t>O -10②</t>
  </si>
  <si>
    <t>M -03①</t>
  </si>
  <si>
    <t>M -03②</t>
  </si>
  <si>
    <t>幸ヶ丘団地</t>
  </si>
  <si>
    <t>御所尾原団地</t>
  </si>
  <si>
    <t>清光台</t>
  </si>
  <si>
    <t>緑ヶ丘団地</t>
  </si>
  <si>
    <t>Q -01</t>
  </si>
  <si>
    <t>Q -04</t>
  </si>
  <si>
    <t>Q -05</t>
  </si>
  <si>
    <t>Q -07</t>
  </si>
  <si>
    <t>Q -08</t>
  </si>
  <si>
    <t>Q -06①</t>
  </si>
  <si>
    <t>Q -06②</t>
  </si>
  <si>
    <t>Q</t>
  </si>
  <si>
    <t>旧熊毛町</t>
  </si>
  <si>
    <t>D -08①</t>
  </si>
  <si>
    <t>D -08②</t>
  </si>
  <si>
    <t>A -05①</t>
  </si>
  <si>
    <t>A -05②</t>
  </si>
  <si>
    <t>東勝谷・楠乃2～5･勝谷新町1</t>
  </si>
  <si>
    <t>H -20①</t>
  </si>
  <si>
    <t>H -20②</t>
  </si>
  <si>
    <t>才川1（一部）</t>
  </si>
  <si>
    <t>J -02①</t>
  </si>
  <si>
    <t>J -02②</t>
  </si>
  <si>
    <t>清末五毛・千房１・2・3</t>
  </si>
  <si>
    <t>清末中2・3清末東1～6</t>
  </si>
  <si>
    <t>E -11①</t>
  </si>
  <si>
    <t>E -11②</t>
  </si>
  <si>
    <t>泉町</t>
  </si>
  <si>
    <t>http://gigazine.net/news/20080123_excel_password_remover/</t>
  </si>
  <si>
    <t>末武上（緑ヶ丘，上広石）</t>
  </si>
  <si>
    <t>南花岡1</t>
  </si>
  <si>
    <t xml:space="preserve"> I -06①</t>
  </si>
  <si>
    <t xml:space="preserve"> I -06②</t>
  </si>
  <si>
    <t>青山</t>
  </si>
  <si>
    <t>遠石1</t>
  </si>
  <si>
    <t>叶松1・2</t>
  </si>
  <si>
    <t>防府市①</t>
  </si>
  <si>
    <t>防府市②計</t>
  </si>
  <si>
    <t>防府市計</t>
  </si>
  <si>
    <t>床波3・4</t>
  </si>
  <si>
    <t>床波5・6</t>
  </si>
  <si>
    <t>配布率</t>
  </si>
  <si>
    <t>G -02</t>
  </si>
  <si>
    <t>G -03</t>
  </si>
  <si>
    <t>G -04</t>
  </si>
  <si>
    <t>G -05</t>
  </si>
  <si>
    <t>G -06</t>
  </si>
  <si>
    <t>G -07</t>
  </si>
  <si>
    <t>G -08</t>
  </si>
  <si>
    <t>G -09</t>
  </si>
  <si>
    <t>G -10</t>
  </si>
  <si>
    <t>G -11</t>
  </si>
  <si>
    <t>G -12</t>
  </si>
  <si>
    <t>G -13</t>
  </si>
  <si>
    <t>G -14</t>
  </si>
  <si>
    <t>G -15</t>
  </si>
  <si>
    <t>G -16</t>
  </si>
  <si>
    <t>G -17</t>
  </si>
  <si>
    <t>G -18</t>
  </si>
  <si>
    <t>G -19</t>
  </si>
  <si>
    <t>G -20</t>
  </si>
  <si>
    <t>G -21</t>
  </si>
  <si>
    <t>G -23</t>
  </si>
  <si>
    <t>G -24</t>
  </si>
  <si>
    <t>G -25</t>
  </si>
  <si>
    <t>G -26</t>
  </si>
  <si>
    <t>G -28</t>
  </si>
  <si>
    <t>G -29</t>
  </si>
  <si>
    <t>G -30</t>
  </si>
  <si>
    <t>G -31</t>
  </si>
  <si>
    <t>G -32</t>
  </si>
  <si>
    <t>E -01</t>
  </si>
  <si>
    <t>E -02</t>
  </si>
  <si>
    <t>E -03</t>
  </si>
  <si>
    <t>E -04</t>
  </si>
  <si>
    <t>E -05</t>
  </si>
  <si>
    <t>E -06</t>
  </si>
  <si>
    <t>E -07</t>
  </si>
  <si>
    <t>E -08</t>
  </si>
  <si>
    <t>E -09</t>
  </si>
  <si>
    <t>E -10</t>
  </si>
  <si>
    <t>E -11</t>
  </si>
  <si>
    <t>E -12</t>
  </si>
  <si>
    <t>E -13</t>
  </si>
  <si>
    <t>E -14</t>
  </si>
  <si>
    <t>E -15</t>
  </si>
  <si>
    <t>E -17</t>
  </si>
  <si>
    <t>E -18</t>
  </si>
  <si>
    <t>E -19</t>
  </si>
  <si>
    <t>E -20</t>
  </si>
  <si>
    <t>E -22</t>
  </si>
  <si>
    <t>E -23</t>
  </si>
  <si>
    <t>E -24</t>
  </si>
  <si>
    <t>E -25</t>
  </si>
  <si>
    <t>E -26</t>
  </si>
  <si>
    <t>E -27</t>
  </si>
  <si>
    <t>E -28</t>
  </si>
  <si>
    <t>E -29</t>
  </si>
  <si>
    <t>E -30</t>
  </si>
  <si>
    <t>E -31</t>
  </si>
  <si>
    <t>E -32</t>
  </si>
  <si>
    <t>E -33</t>
  </si>
  <si>
    <t>E -34</t>
  </si>
  <si>
    <t>E -36</t>
  </si>
  <si>
    <t>E -37</t>
  </si>
  <si>
    <t>D -01</t>
  </si>
  <si>
    <t>D -02</t>
  </si>
  <si>
    <t>D -03</t>
  </si>
  <si>
    <t>D -04</t>
  </si>
  <si>
    <t>D -05</t>
  </si>
  <si>
    <t>D -06</t>
  </si>
  <si>
    <t>D -07</t>
  </si>
  <si>
    <t>D -09</t>
  </si>
  <si>
    <t>D -10</t>
  </si>
  <si>
    <t>D -11</t>
  </si>
  <si>
    <t>D -12</t>
  </si>
  <si>
    <t>D -13</t>
  </si>
  <si>
    <t>D -14</t>
  </si>
  <si>
    <t>D -15</t>
  </si>
  <si>
    <t>D -16</t>
  </si>
  <si>
    <t>D -17</t>
  </si>
  <si>
    <t>D -18</t>
  </si>
  <si>
    <t>D -20</t>
  </si>
  <si>
    <t>D -21</t>
  </si>
  <si>
    <t>D -22</t>
  </si>
  <si>
    <t>D -24</t>
  </si>
  <si>
    <t>D -26</t>
  </si>
  <si>
    <t>D -28</t>
  </si>
  <si>
    <t>D -29</t>
  </si>
  <si>
    <t>D -30</t>
  </si>
  <si>
    <t>D -31</t>
  </si>
  <si>
    <t>D -32</t>
  </si>
  <si>
    <t>D -33</t>
  </si>
  <si>
    <t>C -01</t>
  </si>
  <si>
    <t>C -02</t>
  </si>
  <si>
    <t>C -03</t>
  </si>
  <si>
    <t>C -04</t>
  </si>
  <si>
    <t>C -05</t>
  </si>
  <si>
    <t>C -06</t>
  </si>
  <si>
    <t>C -07</t>
  </si>
  <si>
    <t>C -08</t>
  </si>
  <si>
    <t>C -09</t>
  </si>
  <si>
    <t>C -10</t>
  </si>
  <si>
    <t>C -11</t>
  </si>
  <si>
    <t>C -13</t>
  </si>
  <si>
    <t>A -01</t>
  </si>
  <si>
    <t>A -02</t>
  </si>
  <si>
    <t>A -03</t>
  </si>
  <si>
    <t>A -04</t>
  </si>
  <si>
    <t>A -05</t>
  </si>
  <si>
    <t>武 久</t>
  </si>
  <si>
    <t>幡 生</t>
  </si>
  <si>
    <t>新地</t>
  </si>
  <si>
    <t>安　岡・吉 見</t>
  </si>
  <si>
    <t>小 月</t>
  </si>
  <si>
    <t>A -06</t>
  </si>
  <si>
    <t>A -07</t>
  </si>
  <si>
    <t>A -08</t>
  </si>
  <si>
    <t>A -09</t>
  </si>
  <si>
    <t>A -10</t>
  </si>
  <si>
    <t>A -11</t>
  </si>
  <si>
    <t>A -12</t>
  </si>
  <si>
    <t>A -13</t>
  </si>
  <si>
    <t>A -15</t>
  </si>
  <si>
    <t>A -16</t>
  </si>
  <si>
    <t>A -17</t>
  </si>
  <si>
    <t>A -18</t>
  </si>
  <si>
    <t>A -19</t>
  </si>
  <si>
    <t>A -20</t>
  </si>
  <si>
    <t>B -01</t>
  </si>
  <si>
    <t>B -02</t>
  </si>
  <si>
    <t>B -03</t>
  </si>
  <si>
    <t>B -04</t>
  </si>
  <si>
    <t>B -05</t>
  </si>
  <si>
    <t>B -06</t>
  </si>
  <si>
    <t>B -07</t>
  </si>
  <si>
    <t>B -08</t>
  </si>
  <si>
    <t>B -09</t>
  </si>
  <si>
    <t>B -10</t>
  </si>
  <si>
    <t>B -11</t>
  </si>
  <si>
    <t>B -12</t>
  </si>
  <si>
    <t>F -01</t>
  </si>
  <si>
    <t>F -02</t>
  </si>
  <si>
    <t>F -03</t>
  </si>
  <si>
    <t>F -04</t>
  </si>
  <si>
    <t>F -05</t>
  </si>
  <si>
    <t>F -06</t>
  </si>
  <si>
    <t>F -07</t>
  </si>
  <si>
    <t>F -08</t>
  </si>
  <si>
    <t>F -09</t>
  </si>
  <si>
    <t>F -10</t>
  </si>
  <si>
    <t>F -11</t>
  </si>
  <si>
    <t>F -12</t>
  </si>
  <si>
    <t>F -13</t>
  </si>
  <si>
    <t>F -14</t>
  </si>
  <si>
    <t>F -15</t>
  </si>
  <si>
    <t>F -16</t>
  </si>
  <si>
    <t>F -18</t>
  </si>
  <si>
    <t>F -19</t>
  </si>
  <si>
    <t>F -20</t>
  </si>
  <si>
    <t>F -21</t>
  </si>
  <si>
    <t>H -01</t>
  </si>
  <si>
    <t>H -02</t>
  </si>
  <si>
    <t>H -03</t>
  </si>
  <si>
    <t>H -04</t>
  </si>
  <si>
    <t>H -05</t>
  </si>
  <si>
    <t>H -06</t>
  </si>
  <si>
    <t>H -07</t>
  </si>
  <si>
    <t>H -08</t>
  </si>
  <si>
    <t>H -09</t>
  </si>
  <si>
    <t>H -10</t>
  </si>
  <si>
    <t>H -11</t>
  </si>
  <si>
    <t>H -12</t>
  </si>
  <si>
    <t>H -13</t>
  </si>
  <si>
    <t>H -15</t>
  </si>
  <si>
    <t>H -16</t>
  </si>
  <si>
    <t>H -18</t>
  </si>
  <si>
    <t>H -19</t>
  </si>
  <si>
    <t>H -21</t>
  </si>
  <si>
    <t>H -23</t>
  </si>
  <si>
    <t>H -24</t>
  </si>
  <si>
    <t>H -26</t>
  </si>
  <si>
    <t>H -28</t>
  </si>
  <si>
    <t>K -01</t>
  </si>
  <si>
    <t>K -02</t>
  </si>
  <si>
    <t>K -03</t>
  </si>
  <si>
    <t>K -04</t>
  </si>
  <si>
    <t>K -05</t>
  </si>
  <si>
    <t>K -06</t>
  </si>
  <si>
    <t>K -07</t>
  </si>
  <si>
    <t>K -08</t>
  </si>
  <si>
    <t>K -09</t>
  </si>
  <si>
    <t>K -10</t>
  </si>
  <si>
    <t>K -11</t>
  </si>
  <si>
    <t>L -02</t>
  </si>
  <si>
    <t>M -02</t>
  </si>
  <si>
    <t>B -13</t>
  </si>
  <si>
    <t>D -08</t>
  </si>
  <si>
    <t>E -05</t>
  </si>
  <si>
    <t>E -12</t>
  </si>
  <si>
    <t>F -09</t>
  </si>
  <si>
    <t>G -01</t>
  </si>
  <si>
    <t>G -02</t>
  </si>
  <si>
    <t>G -13</t>
  </si>
  <si>
    <t>G -21</t>
  </si>
  <si>
    <t>H -01</t>
  </si>
  <si>
    <t>H -11</t>
  </si>
  <si>
    <t xml:space="preserve"> I -01</t>
  </si>
  <si>
    <t xml:space="preserve"> I -02</t>
  </si>
  <si>
    <t xml:space="preserve"> I -03</t>
  </si>
  <si>
    <t xml:space="preserve"> I -04</t>
  </si>
  <si>
    <t xml:space="preserve"> I -05</t>
  </si>
  <si>
    <t xml:space="preserve"> I -06</t>
  </si>
  <si>
    <t xml:space="preserve"> I -07</t>
  </si>
  <si>
    <t xml:space="preserve"> I -08</t>
  </si>
  <si>
    <t xml:space="preserve"> I -09</t>
  </si>
  <si>
    <t xml:space="preserve"> I -10</t>
  </si>
  <si>
    <t xml:space="preserve"> I -11</t>
  </si>
  <si>
    <t xml:space="preserve"> I -12</t>
  </si>
  <si>
    <t xml:space="preserve"> I -13</t>
  </si>
  <si>
    <t>J -02</t>
  </si>
  <si>
    <t>J -03</t>
  </si>
  <si>
    <t>J -05</t>
  </si>
  <si>
    <t>J -07</t>
  </si>
  <si>
    <t>J -08</t>
  </si>
  <si>
    <t>J -09</t>
  </si>
  <si>
    <t>J -10</t>
  </si>
  <si>
    <t>J -11</t>
  </si>
  <si>
    <t>J -12</t>
  </si>
  <si>
    <t>J -13</t>
  </si>
  <si>
    <t>J -14</t>
  </si>
  <si>
    <t>J -15</t>
  </si>
  <si>
    <t>J -16</t>
  </si>
  <si>
    <t>J -17</t>
  </si>
  <si>
    <t>J -18</t>
  </si>
  <si>
    <t>L -01</t>
  </si>
  <si>
    <t>L -03</t>
  </si>
  <si>
    <t>L -04</t>
  </si>
  <si>
    <t>L -05</t>
  </si>
  <si>
    <t>L -06</t>
  </si>
  <si>
    <t>L -07</t>
  </si>
  <si>
    <t>L -08</t>
  </si>
  <si>
    <t>L -09</t>
  </si>
  <si>
    <t>L -10</t>
  </si>
  <si>
    <t>L -12</t>
  </si>
  <si>
    <t>L -12</t>
  </si>
  <si>
    <t>L -13</t>
  </si>
  <si>
    <t>L -14</t>
  </si>
  <si>
    <t>L -15</t>
  </si>
  <si>
    <t>L -16</t>
  </si>
  <si>
    <t>M -01</t>
  </si>
  <si>
    <t>M -03</t>
  </si>
  <si>
    <t>M -04</t>
  </si>
  <si>
    <t>M -05</t>
  </si>
  <si>
    <t>M -06</t>
  </si>
  <si>
    <t>M -07</t>
  </si>
  <si>
    <t>M -08</t>
  </si>
  <si>
    <t>M -09</t>
  </si>
  <si>
    <t>M -10</t>
  </si>
  <si>
    <t>M -11</t>
  </si>
  <si>
    <t>M -12</t>
  </si>
  <si>
    <t>N -01</t>
  </si>
  <si>
    <t>N -02</t>
  </si>
  <si>
    <t>N -03</t>
  </si>
  <si>
    <t>N -04</t>
  </si>
  <si>
    <t>N -05</t>
  </si>
  <si>
    <t>N -06</t>
  </si>
  <si>
    <t>N -07</t>
  </si>
  <si>
    <t>N -08</t>
  </si>
  <si>
    <t>N -10</t>
  </si>
  <si>
    <t>N -11</t>
  </si>
  <si>
    <t>N -12</t>
  </si>
  <si>
    <t>N -13</t>
  </si>
  <si>
    <t>N -14</t>
  </si>
  <si>
    <t>N -15</t>
  </si>
  <si>
    <t>B -15</t>
  </si>
  <si>
    <t>B -16</t>
  </si>
  <si>
    <t>C -15</t>
  </si>
  <si>
    <t>C -16</t>
  </si>
  <si>
    <t>C -20</t>
  </si>
  <si>
    <t>K -12</t>
  </si>
  <si>
    <t>L -11</t>
  </si>
  <si>
    <t>O -08</t>
  </si>
  <si>
    <t>山口市②計</t>
  </si>
  <si>
    <t>山口市③計</t>
  </si>
  <si>
    <t>O -13</t>
  </si>
  <si>
    <t>熊野2・3</t>
  </si>
  <si>
    <t>安岡1</t>
  </si>
  <si>
    <t>富任1・2・3</t>
  </si>
  <si>
    <t>梶栗3・4・5</t>
  </si>
  <si>
    <t>富任6</t>
  </si>
  <si>
    <t>横野1・安岡本2</t>
  </si>
  <si>
    <t>横野2・3・4</t>
  </si>
  <si>
    <t>安岡4・5・6</t>
  </si>
  <si>
    <t>梶栗1・2</t>
  </si>
  <si>
    <t>伊倉本町</t>
  </si>
  <si>
    <t>G -08②</t>
  </si>
  <si>
    <t>G -08①</t>
  </si>
  <si>
    <t>自由ヶ丘3</t>
  </si>
  <si>
    <t>自由ヶ丘4</t>
  </si>
  <si>
    <t>迫戸町②･本橋町②</t>
  </si>
  <si>
    <t>高倉1②･開出･中泉町①</t>
  </si>
  <si>
    <t>国衙1･警固町2①</t>
  </si>
  <si>
    <t>国衙5①･警固町2②</t>
  </si>
  <si>
    <t>迫戸町④･本橋町③･宮市町③</t>
  </si>
  <si>
    <t>天神1</t>
  </si>
  <si>
    <t>岩畠2</t>
  </si>
  <si>
    <t>岸津1③･岩畠1②</t>
  </si>
  <si>
    <t>鋳物師町①･車塚町</t>
  </si>
  <si>
    <t>鋳物師町②･東三田尻1①･警固町1①</t>
  </si>
  <si>
    <t>田島③</t>
  </si>
  <si>
    <t>田島⑨</t>
  </si>
  <si>
    <t>田島⑪</t>
  </si>
  <si>
    <t>田島②･仁井令②･伊佐江①</t>
  </si>
  <si>
    <t>ポスティング配布企画書</t>
  </si>
  <si>
    <t>山口市①</t>
  </si>
  <si>
    <t>山口市②</t>
  </si>
  <si>
    <t>弟子待3、向井1</t>
  </si>
  <si>
    <t>東梶返3</t>
  </si>
  <si>
    <t>上野中町</t>
  </si>
  <si>
    <t>和田，西光寺，寺下1･2，平井</t>
  </si>
  <si>
    <t>J -01</t>
  </si>
  <si>
    <t>G -04①</t>
  </si>
  <si>
    <t>G -04②</t>
  </si>
  <si>
    <t>遠石2</t>
  </si>
  <si>
    <t>上遠石</t>
  </si>
  <si>
    <t xml:space="preserve"> I -05①</t>
  </si>
  <si>
    <t xml:space="preserve"> I -05②</t>
  </si>
  <si>
    <t>細江1・2・3、細江新</t>
  </si>
  <si>
    <t>垢田2・3・4、新垢田東1・2</t>
  </si>
  <si>
    <t>大字横野・福江</t>
  </si>
  <si>
    <t>F -08①</t>
  </si>
  <si>
    <t>F -08②</t>
  </si>
  <si>
    <t>H -01①</t>
  </si>
  <si>
    <t>H -01②</t>
  </si>
  <si>
    <t>～</t>
  </si>
  <si>
    <t>（</t>
  </si>
  <si>
    <t>E -03①</t>
  </si>
  <si>
    <t>E -03②</t>
  </si>
  <si>
    <t>H -05①</t>
  </si>
  <si>
    <t>E -05①</t>
  </si>
  <si>
    <t>H -05②</t>
  </si>
  <si>
    <t>E -05②</t>
  </si>
  <si>
    <t>E -06①</t>
  </si>
  <si>
    <t>仁井令町③･清水町</t>
  </si>
  <si>
    <t>E -06②</t>
  </si>
  <si>
    <t>E -06③</t>
  </si>
  <si>
    <t>伊佐江③･伊佐江町①</t>
  </si>
  <si>
    <t>E -10①</t>
  </si>
  <si>
    <t>E -10②</t>
  </si>
  <si>
    <t>J -03</t>
  </si>
  <si>
    <t>E -10③</t>
  </si>
  <si>
    <t>J -04</t>
  </si>
  <si>
    <t>E -10④</t>
  </si>
  <si>
    <t>J -06</t>
  </si>
  <si>
    <t>J -07</t>
  </si>
  <si>
    <t>J -08</t>
  </si>
  <si>
    <t>J -09①</t>
  </si>
  <si>
    <t>J -09②</t>
  </si>
  <si>
    <t>G -03①</t>
  </si>
  <si>
    <t>G -03②</t>
  </si>
  <si>
    <t>G -05①</t>
  </si>
  <si>
    <t>G -05②</t>
  </si>
  <si>
    <t>G -06①</t>
  </si>
  <si>
    <t>G -06②</t>
  </si>
  <si>
    <t>G -09①</t>
  </si>
  <si>
    <t>G -09②</t>
  </si>
  <si>
    <t>ポスティング配布企画書</t>
  </si>
  <si>
    <t>【</t>
  </si>
  <si>
    <t>号</t>
  </si>
  <si>
    <t>】</t>
  </si>
  <si>
    <t>サイズ</t>
  </si>
  <si>
    <t>）</t>
  </si>
  <si>
    <t>A -13①</t>
  </si>
  <si>
    <t>A -13②</t>
  </si>
  <si>
    <t>A -14①</t>
  </si>
  <si>
    <t>A -14②</t>
  </si>
  <si>
    <t>A -15①</t>
  </si>
  <si>
    <t>A -15②</t>
  </si>
  <si>
    <t>A -16①</t>
  </si>
  <si>
    <t>C -19①</t>
  </si>
  <si>
    <t>A -16②</t>
  </si>
  <si>
    <t>C -19②</t>
  </si>
  <si>
    <t>A -16③</t>
  </si>
  <si>
    <t>D -01①</t>
  </si>
  <si>
    <t>D -01②</t>
  </si>
  <si>
    <t>B -06①</t>
  </si>
  <si>
    <t>B -06②</t>
  </si>
  <si>
    <t>牟礼今宿2</t>
  </si>
  <si>
    <t>B -07①</t>
  </si>
  <si>
    <t>D -07②</t>
  </si>
  <si>
    <t>B -07②</t>
  </si>
  <si>
    <t>牟礼柳</t>
  </si>
  <si>
    <t>B -08①</t>
  </si>
  <si>
    <t>B -08②</t>
  </si>
  <si>
    <t>B -09①</t>
  </si>
  <si>
    <t>B -09②</t>
  </si>
  <si>
    <t>D -12①</t>
  </si>
  <si>
    <t>D -12②</t>
  </si>
  <si>
    <t>B -11①</t>
  </si>
  <si>
    <t>B -11②</t>
  </si>
  <si>
    <t>福浦1・緑町</t>
  </si>
  <si>
    <t>F -22</t>
  </si>
  <si>
    <t>F -05</t>
  </si>
  <si>
    <t>大字綾羅木・綾羅木新4・延行</t>
  </si>
  <si>
    <t>F -03①</t>
  </si>
  <si>
    <t>F -03②</t>
  </si>
  <si>
    <t>配布数</t>
  </si>
  <si>
    <t>M -06①</t>
  </si>
  <si>
    <t>M -06②</t>
  </si>
  <si>
    <t>貴船4</t>
  </si>
  <si>
    <t>大神4･5</t>
  </si>
  <si>
    <t>B -04①</t>
  </si>
  <si>
    <t>B -04②</t>
  </si>
  <si>
    <t>B -13</t>
  </si>
  <si>
    <t>伊倉2</t>
  </si>
  <si>
    <t>綾羅木本1・2</t>
  </si>
  <si>
    <t>M -04①</t>
  </si>
  <si>
    <t>M -04②</t>
  </si>
  <si>
    <t>F -07①</t>
  </si>
  <si>
    <t>F -07②</t>
  </si>
  <si>
    <t>東一の井手、福田寺原</t>
  </si>
  <si>
    <t>上一ノ井手、二ノ井手、東一の井手</t>
  </si>
  <si>
    <t>F -01</t>
  </si>
  <si>
    <t>C -04</t>
  </si>
  <si>
    <t>A -03①</t>
  </si>
  <si>
    <t>A -03②</t>
  </si>
  <si>
    <t>N -02①</t>
  </si>
  <si>
    <t>N -02②</t>
  </si>
  <si>
    <t>星が丘団地，河内</t>
  </si>
  <si>
    <t>出合、岡ノ原町、上小野</t>
  </si>
  <si>
    <t>宮田1</t>
  </si>
  <si>
    <t>宮田2</t>
  </si>
  <si>
    <t>D -05①</t>
  </si>
  <si>
    <t>D -05②</t>
  </si>
  <si>
    <t>J -03</t>
  </si>
  <si>
    <t>J -04</t>
  </si>
  <si>
    <t>J -05①</t>
  </si>
  <si>
    <t>J -05②</t>
  </si>
  <si>
    <t>J -06</t>
  </si>
  <si>
    <t>J -08</t>
  </si>
  <si>
    <t>J -09</t>
  </si>
  <si>
    <t>B -10①</t>
  </si>
  <si>
    <t>B -10②</t>
  </si>
  <si>
    <t>D -27①</t>
  </si>
  <si>
    <t>D -27②</t>
  </si>
  <si>
    <t>D -27③</t>
  </si>
  <si>
    <t>C -05①</t>
  </si>
  <si>
    <t>C -05②</t>
  </si>
  <si>
    <t>F -16①</t>
  </si>
  <si>
    <t>F -16②</t>
  </si>
  <si>
    <t>J -04①</t>
  </si>
  <si>
    <t>J -04②</t>
  </si>
  <si>
    <t>J -04③</t>
  </si>
  <si>
    <t>K -01①</t>
  </si>
  <si>
    <t>K -01②</t>
  </si>
  <si>
    <t>N -16①</t>
  </si>
  <si>
    <t>E -03</t>
  </si>
  <si>
    <t>C -03①</t>
  </si>
  <si>
    <t>C -03②</t>
  </si>
  <si>
    <t>A -02①</t>
  </si>
  <si>
    <t>A -02②</t>
  </si>
  <si>
    <t>皿山，福川中市</t>
  </si>
  <si>
    <t>御姫，新地</t>
  </si>
  <si>
    <t>C -08①</t>
  </si>
  <si>
    <t>C -08②</t>
  </si>
  <si>
    <t>D -07①</t>
  </si>
  <si>
    <t>D -07②</t>
  </si>
  <si>
    <t>今宿3･4，緑町3，月丘3･4，新宿通2･3，</t>
  </si>
  <si>
    <t>L -01①</t>
  </si>
  <si>
    <t>L -01②</t>
  </si>
  <si>
    <t>豊洋台2・豊洋台新町</t>
  </si>
  <si>
    <t>豊洋台1・3</t>
  </si>
  <si>
    <t>老町1・2(一部）</t>
  </si>
  <si>
    <t>老町2（一部）・3</t>
  </si>
  <si>
    <t>山口市① 計</t>
  </si>
  <si>
    <t>G -22①</t>
  </si>
  <si>
    <t>G -22②</t>
  </si>
  <si>
    <t>A -09①</t>
  </si>
  <si>
    <t>A -09②</t>
  </si>
  <si>
    <t>新清光台1・2</t>
  </si>
  <si>
    <t>新清光台3・4</t>
  </si>
  <si>
    <t>J -03③</t>
  </si>
  <si>
    <t>O -21</t>
  </si>
  <si>
    <t>O -23</t>
  </si>
  <si>
    <t>O -25</t>
  </si>
  <si>
    <t>三井1・2</t>
  </si>
  <si>
    <t>三井5</t>
  </si>
  <si>
    <t>岩狩2，三井7</t>
  </si>
  <si>
    <t>福川1･2・3（北），市井木東，市井木西</t>
  </si>
  <si>
    <t>福川1･2・3（南），社地</t>
  </si>
  <si>
    <t>古泉2（北），清水２，花園</t>
  </si>
  <si>
    <t>古泉2（南）･3</t>
  </si>
  <si>
    <t>銀座１，南銀座1・2，若宮町，銀南街</t>
  </si>
  <si>
    <t>周陽1</t>
  </si>
  <si>
    <t>周陽2・3</t>
  </si>
  <si>
    <t>虹ヶ浜1（北），浅江2・3</t>
  </si>
  <si>
    <t>光井5･6</t>
  </si>
  <si>
    <t>Ｓ -06①</t>
  </si>
  <si>
    <t>Ｓ -06②</t>
  </si>
  <si>
    <t>桜木1･2・3（北）</t>
  </si>
  <si>
    <t>若宮町1･2，平和通1，新町1・2，御幸通1・2</t>
  </si>
  <si>
    <t>生野屋3･4･5，生野屋南2・3</t>
  </si>
  <si>
    <t>東陽5，下村中，下村下，下村上</t>
  </si>
  <si>
    <t>高倉1①</t>
  </si>
  <si>
    <t>今宿1･2，緑町1，新宿通1</t>
  </si>
  <si>
    <t>小郡上郷</t>
  </si>
  <si>
    <t>J -01①</t>
  </si>
  <si>
    <t>J -01②</t>
  </si>
  <si>
    <t>J -01③</t>
  </si>
  <si>
    <t>J -03①</t>
  </si>
  <si>
    <t>J -03②</t>
  </si>
  <si>
    <t>Ｊ -06①</t>
  </si>
  <si>
    <t>Ｊ -06②</t>
  </si>
  <si>
    <t>小郡下郷</t>
  </si>
  <si>
    <t>K -06①</t>
  </si>
  <si>
    <t>K -06②</t>
  </si>
  <si>
    <t>K -14</t>
  </si>
  <si>
    <t>山口</t>
  </si>
  <si>
    <t>J</t>
  </si>
  <si>
    <t>K</t>
  </si>
  <si>
    <t>小郡上郷</t>
  </si>
  <si>
    <t>小郡下郷</t>
  </si>
  <si>
    <t>瑞穂4，末武中（朝日台，向香力，山根，荒神）</t>
  </si>
  <si>
    <t>J -19①</t>
  </si>
  <si>
    <t>華西大踏、華西小踏、弁天、堀川、栗南3</t>
  </si>
  <si>
    <t>C -02①</t>
  </si>
  <si>
    <t>C -02②</t>
  </si>
  <si>
    <t>中溝南，新町北，新地西</t>
  </si>
  <si>
    <t>B -10①</t>
  </si>
  <si>
    <t>B -10②</t>
  </si>
  <si>
    <t xml:space="preserve"> I -08①</t>
  </si>
  <si>
    <t xml:space="preserve"> I -08②</t>
  </si>
  <si>
    <t>野原1</t>
  </si>
  <si>
    <t>桜町3，楠木1</t>
  </si>
  <si>
    <t>桜町2</t>
  </si>
  <si>
    <t>藤光1</t>
  </si>
  <si>
    <t>西豊井（都町，幸町，所田）</t>
  </si>
  <si>
    <t>東豊井（寺迫半上，上豊井，大谷，江口）</t>
  </si>
  <si>
    <t>望町5，瑞穂3</t>
  </si>
  <si>
    <t>末武上（高橋）</t>
  </si>
  <si>
    <t>末武上（西町，大黒町，戎町，花岡中市）</t>
  </si>
  <si>
    <t>末武上（上地，戎町，東町）</t>
  </si>
  <si>
    <t>生野屋西3，生野屋（下村西），高垣団地</t>
  </si>
  <si>
    <t>東陽1･6，葉山1･2，河内（久保市，二ノ瀬）</t>
  </si>
  <si>
    <t>N -16②</t>
  </si>
  <si>
    <t>L -11①</t>
  </si>
  <si>
    <t>L -11②</t>
  </si>
  <si>
    <t>L -03①</t>
  </si>
  <si>
    <t>L -03②</t>
  </si>
  <si>
    <t>O -15①</t>
  </si>
  <si>
    <t>O -15②</t>
  </si>
  <si>
    <t>J -07①</t>
  </si>
  <si>
    <t>J -07②</t>
  </si>
  <si>
    <t>K -02①</t>
  </si>
  <si>
    <t>K -02②</t>
  </si>
  <si>
    <t xml:space="preserve"> I -07①</t>
  </si>
  <si>
    <t xml:space="preserve"> I -07②</t>
  </si>
  <si>
    <t xml:space="preserve"> I -07③</t>
  </si>
  <si>
    <t>花陽2(上）</t>
  </si>
  <si>
    <t>花陽1(黒岩）</t>
  </si>
  <si>
    <t>花陽2(曙町）</t>
  </si>
  <si>
    <t>山口市①</t>
  </si>
  <si>
    <t>ポスティング配布企画書</t>
  </si>
  <si>
    <t>【</t>
  </si>
  <si>
    <t>号</t>
  </si>
  <si>
    <t>】</t>
  </si>
  <si>
    <t>サイズ</t>
  </si>
  <si>
    <t>）</t>
  </si>
  <si>
    <t>仁保</t>
  </si>
  <si>
    <t>上郷</t>
  </si>
  <si>
    <t>吉敷</t>
  </si>
  <si>
    <t>F -05</t>
  </si>
  <si>
    <t>宮野</t>
  </si>
  <si>
    <t>平川</t>
  </si>
  <si>
    <t>H -05</t>
  </si>
  <si>
    <t>大殿</t>
  </si>
  <si>
    <t>H -11</t>
  </si>
  <si>
    <t>H -17</t>
  </si>
  <si>
    <t>白石</t>
  </si>
  <si>
    <t>H -22</t>
  </si>
  <si>
    <t>H -23</t>
  </si>
  <si>
    <t>大内</t>
  </si>
  <si>
    <t>黄金町</t>
  </si>
  <si>
    <t>D -05①</t>
  </si>
  <si>
    <t>D -05②</t>
  </si>
  <si>
    <t>D -06</t>
  </si>
  <si>
    <t>N -09①</t>
  </si>
  <si>
    <t>N -09②</t>
  </si>
  <si>
    <t>B -09①</t>
  </si>
  <si>
    <t>B -09②</t>
  </si>
  <si>
    <t>西蔵掛，下上</t>
  </si>
  <si>
    <t>内谷,上野</t>
  </si>
  <si>
    <t>K -13①</t>
  </si>
  <si>
    <t>K -13②</t>
  </si>
  <si>
    <t>D -10</t>
  </si>
  <si>
    <t>D -12</t>
  </si>
  <si>
    <t>湯田</t>
  </si>
  <si>
    <t>錦町</t>
  </si>
  <si>
    <t>小鯖</t>
  </si>
  <si>
    <t>大歳</t>
  </si>
  <si>
    <t>G -01</t>
  </si>
  <si>
    <t>Ｓ -03</t>
  </si>
  <si>
    <t>Ｓ -04</t>
  </si>
  <si>
    <t>Ｓ -05</t>
  </si>
  <si>
    <t>Ｓ -08</t>
  </si>
  <si>
    <t>Ｓ -09</t>
  </si>
  <si>
    <t>G -10</t>
  </si>
  <si>
    <t>G -11</t>
  </si>
  <si>
    <t>G -12</t>
  </si>
  <si>
    <t>仁　保</t>
  </si>
  <si>
    <t>宮　野</t>
  </si>
  <si>
    <t>大　殿</t>
  </si>
  <si>
    <t>白　石</t>
  </si>
  <si>
    <t>湯　田</t>
  </si>
  <si>
    <t>大　歳</t>
  </si>
  <si>
    <t>吉　敷</t>
  </si>
  <si>
    <t>平　川</t>
  </si>
  <si>
    <t>大　内</t>
  </si>
  <si>
    <t>小　鯖</t>
  </si>
  <si>
    <t>S</t>
  </si>
  <si>
    <t>山口市①計</t>
  </si>
  <si>
    <t>山口市③</t>
  </si>
  <si>
    <t>山口市②</t>
  </si>
  <si>
    <t>山口市② 計</t>
  </si>
  <si>
    <t>山口市③</t>
  </si>
  <si>
    <t>G -05②</t>
  </si>
  <si>
    <t>G -05①</t>
  </si>
  <si>
    <t>H -06①</t>
  </si>
  <si>
    <t>H -06②</t>
  </si>
  <si>
    <t>H -14①</t>
  </si>
  <si>
    <t>H -14②</t>
  </si>
  <si>
    <t>K -15①</t>
  </si>
  <si>
    <t>K -15②</t>
  </si>
  <si>
    <t>K -02①</t>
  </si>
  <si>
    <t>K -02②</t>
  </si>
  <si>
    <t>F -23①</t>
  </si>
  <si>
    <t>F -23②</t>
  </si>
  <si>
    <t>F -23③</t>
  </si>
  <si>
    <t>H -20①</t>
  </si>
  <si>
    <t>H -20②</t>
  </si>
  <si>
    <t>株式会社毎日メディアサービス山口</t>
  </si>
  <si>
    <t>自由ヶ丘1①</t>
  </si>
  <si>
    <t>O -16</t>
  </si>
  <si>
    <t>O -20</t>
  </si>
  <si>
    <t>P -01</t>
  </si>
  <si>
    <t>P -03</t>
  </si>
  <si>
    <t>P -04</t>
  </si>
  <si>
    <t>P -05</t>
  </si>
  <si>
    <t>P -06</t>
  </si>
  <si>
    <t>P -07</t>
  </si>
  <si>
    <t>P -08</t>
  </si>
  <si>
    <t>ポスティング配布企画書</t>
  </si>
  <si>
    <t>配布日</t>
  </si>
  <si>
    <t>日</t>
  </si>
  <si>
    <t>～</t>
  </si>
  <si>
    <t>(金)</t>
  </si>
  <si>
    <t>【</t>
  </si>
  <si>
    <t>号</t>
  </si>
  <si>
    <t>】</t>
  </si>
  <si>
    <t>サイズ</t>
  </si>
  <si>
    <t>広告名</t>
  </si>
  <si>
    <t>枚　数</t>
  </si>
  <si>
    <t>枚</t>
  </si>
  <si>
    <t>ページ計</t>
  </si>
  <si>
    <t>（</t>
  </si>
  <si>
    <t>）</t>
  </si>
  <si>
    <t>コード№</t>
  </si>
  <si>
    <t>配布数</t>
  </si>
  <si>
    <t>配布</t>
  </si>
  <si>
    <t>配布エリア</t>
  </si>
  <si>
    <t>計</t>
  </si>
  <si>
    <t>下関市①</t>
  </si>
  <si>
    <t>彦　島</t>
  </si>
  <si>
    <t>江の浦</t>
  </si>
  <si>
    <t>本　村</t>
  </si>
  <si>
    <t>下関中央</t>
  </si>
  <si>
    <t>金比羅</t>
  </si>
  <si>
    <t>上田中</t>
  </si>
  <si>
    <t>園　田</t>
  </si>
  <si>
    <t>貴船・椋野</t>
  </si>
  <si>
    <t>下関市① 計</t>
  </si>
  <si>
    <t>山の田</t>
  </si>
  <si>
    <t>新下関</t>
  </si>
  <si>
    <t>川　中</t>
  </si>
  <si>
    <t>綾羅木</t>
  </si>
  <si>
    <t>長府西</t>
  </si>
  <si>
    <t>長府中央</t>
  </si>
  <si>
    <t>長府東</t>
  </si>
  <si>
    <t>黒井</t>
  </si>
  <si>
    <t>菊川</t>
  </si>
  <si>
    <t>宇部市①</t>
  </si>
  <si>
    <t>ポスティング配布企画書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</si>
  <si>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</si>
  <si>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</si>
  <si>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</si>
  <si>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</si>
  <si>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</si>
  <si>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</si>
  <si>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</si>
  <si>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</si>
  <si>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</si>
  <si>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妻　崎</t>
  </si>
  <si>
    <t>宇部中央</t>
  </si>
  <si>
    <t>上宇部</t>
  </si>
  <si>
    <t>宇部駅前</t>
  </si>
  <si>
    <t>藤　山</t>
  </si>
  <si>
    <t>南　部</t>
  </si>
  <si>
    <t>小羽山</t>
  </si>
  <si>
    <t>宇部市 ① 計</t>
  </si>
  <si>
    <t>宇部市②</t>
  </si>
  <si>
    <t>山陽小野田市</t>
  </si>
  <si>
    <t>　　　　　　　　　　　　　ポスティング配布企画書</t>
  </si>
  <si>
    <t>（</t>
  </si>
  <si>
    <t>配布エリア</t>
  </si>
  <si>
    <t>則　貞</t>
  </si>
  <si>
    <t>高千帆</t>
  </si>
  <si>
    <t>床　波</t>
  </si>
  <si>
    <t>小野田中央</t>
  </si>
  <si>
    <t>小野田南部</t>
  </si>
  <si>
    <t>岐　波</t>
  </si>
  <si>
    <t>宇部市②計</t>
  </si>
  <si>
    <t>宇部市計</t>
  </si>
  <si>
    <t>山陽小野田市計</t>
  </si>
  <si>
    <t>宇部市・山陽小野田市合計</t>
  </si>
  <si>
    <t>【</t>
  </si>
  <si>
    <t>号</t>
  </si>
  <si>
    <t>】</t>
  </si>
  <si>
    <t>サイズ</t>
  </si>
  <si>
    <t>）</t>
  </si>
  <si>
    <t>コード№</t>
  </si>
  <si>
    <t>上田中4・8</t>
  </si>
  <si>
    <t>角倉2・3</t>
  </si>
  <si>
    <t>田中・名池</t>
  </si>
  <si>
    <t>塩浜1</t>
  </si>
  <si>
    <t>上田中3</t>
  </si>
  <si>
    <t>塩浜3</t>
  </si>
  <si>
    <t>観音崎・岬之町</t>
  </si>
  <si>
    <t>田の首1・2</t>
  </si>
  <si>
    <t>丸山4・5</t>
  </si>
  <si>
    <t>丸山1・2</t>
  </si>
  <si>
    <t>向井2</t>
  </si>
  <si>
    <t>向洋2・3</t>
  </si>
  <si>
    <t>弟子待1・2・東</t>
  </si>
  <si>
    <t>南部</t>
  </si>
  <si>
    <t>塩浜2</t>
  </si>
  <si>
    <t>本町1・2</t>
  </si>
  <si>
    <t>桜ヶ丘</t>
  </si>
  <si>
    <t>本町3・4</t>
  </si>
  <si>
    <t>計</t>
  </si>
  <si>
    <t>中之町・赤間</t>
  </si>
  <si>
    <t>江の浦1</t>
  </si>
  <si>
    <t>唐戸</t>
  </si>
  <si>
    <t>江の浦2</t>
  </si>
  <si>
    <t>江の浦4・5</t>
  </si>
  <si>
    <t>阿弥陀寺・壇之浦</t>
  </si>
  <si>
    <t>江の浦6・7</t>
  </si>
  <si>
    <t>幸町</t>
  </si>
  <si>
    <t>江の浦3</t>
  </si>
  <si>
    <t>江の浦8</t>
  </si>
  <si>
    <t>福浦2</t>
  </si>
  <si>
    <t>生野町1</t>
  </si>
  <si>
    <t>K -04①</t>
  </si>
  <si>
    <t>K -04②</t>
  </si>
  <si>
    <t>瑞穂1</t>
  </si>
  <si>
    <t>M -02①</t>
  </si>
  <si>
    <t>M -02②</t>
  </si>
  <si>
    <t>南花岡6</t>
  </si>
  <si>
    <t>旭ヶ丘東，久米市上</t>
  </si>
  <si>
    <t>一の宮1・大字伊倉（一部）</t>
  </si>
  <si>
    <t>貴船3</t>
  </si>
  <si>
    <t>海士郷</t>
  </si>
  <si>
    <t>椋野1</t>
  </si>
  <si>
    <t>本村4・5</t>
  </si>
  <si>
    <t>みもすそ川</t>
  </si>
  <si>
    <t>本村6・7</t>
  </si>
  <si>
    <t>三河</t>
  </si>
  <si>
    <t>迫1・2</t>
  </si>
  <si>
    <t>上田中1・2</t>
  </si>
  <si>
    <t>迫5・6</t>
  </si>
  <si>
    <t>西山2</t>
  </si>
  <si>
    <t>下岡枝（一部）</t>
  </si>
  <si>
    <t>田部（一部）</t>
  </si>
  <si>
    <t>西山3</t>
  </si>
  <si>
    <t>後田1・2・3</t>
  </si>
  <si>
    <t>本村1・2・3</t>
  </si>
  <si>
    <t>後田4</t>
  </si>
  <si>
    <t>西山1・4・5・竹の子島</t>
  </si>
  <si>
    <t>後田5</t>
  </si>
  <si>
    <t>新地・新地西</t>
  </si>
  <si>
    <t>幡生2</t>
  </si>
  <si>
    <t>伊崎1・2</t>
  </si>
  <si>
    <t>宮の下</t>
  </si>
  <si>
    <t>入江・西入江</t>
  </si>
  <si>
    <t>武久１丁一部（バイパスより山の田寄り)</t>
  </si>
  <si>
    <t>長崎新</t>
  </si>
  <si>
    <t>武久1丁一部（国道より幡生寄り)</t>
  </si>
  <si>
    <t>豊前田1・2・3</t>
  </si>
  <si>
    <t>武久１丁一部（バイパスより武久２丁寄り)</t>
  </si>
  <si>
    <t>竹崎1</t>
  </si>
  <si>
    <t>新垢田北・西1・2</t>
  </si>
  <si>
    <t>今浦・竹崎2・3</t>
  </si>
  <si>
    <t>新垢田西3・4</t>
  </si>
  <si>
    <t>新垢田南1・2・3</t>
  </si>
  <si>
    <t>笹山・長門・上条</t>
  </si>
  <si>
    <t>山の田西・西原台</t>
  </si>
  <si>
    <t>長崎本・長崎中央・関西本</t>
  </si>
  <si>
    <t>武久2</t>
  </si>
  <si>
    <t>汐入</t>
  </si>
  <si>
    <t>金比羅</t>
  </si>
  <si>
    <t>大学1・2・5</t>
  </si>
  <si>
    <t>上新地1・2</t>
  </si>
  <si>
    <t>大学４</t>
  </si>
  <si>
    <t>筋川</t>
  </si>
  <si>
    <t>大学３</t>
  </si>
  <si>
    <t>山の田北</t>
  </si>
  <si>
    <t>藤附</t>
  </si>
  <si>
    <t>稗田</t>
  </si>
  <si>
    <t>上新地3・4・5</t>
  </si>
  <si>
    <t>稗田南</t>
  </si>
  <si>
    <t>大坪本</t>
  </si>
  <si>
    <t>筋ヶ浜・南大坪</t>
  </si>
  <si>
    <t>山の田南</t>
  </si>
  <si>
    <t>稗田北</t>
  </si>
  <si>
    <t>向　洋</t>
  </si>
  <si>
    <t>稗田中</t>
  </si>
  <si>
    <t>稗田西</t>
  </si>
  <si>
    <t>羽山</t>
  </si>
  <si>
    <t>山の田本</t>
  </si>
  <si>
    <t>元町</t>
  </si>
  <si>
    <t>山の田東</t>
  </si>
  <si>
    <t>関西・山手</t>
  </si>
  <si>
    <t>向山・東向山</t>
  </si>
  <si>
    <t>神田2・東神田・西神田</t>
  </si>
  <si>
    <t>下関市②</t>
  </si>
  <si>
    <t>～</t>
  </si>
  <si>
    <t>秋根新</t>
  </si>
  <si>
    <t>松原・新松原・黒門東</t>
  </si>
  <si>
    <t>秋根本1・2・北</t>
  </si>
  <si>
    <t>紺屋・安養寺2・3・4</t>
  </si>
  <si>
    <t>一の宮2</t>
  </si>
  <si>
    <t>金屋・金屋浜・中之・亀の甲1・2</t>
  </si>
  <si>
    <t>一の宮本1・2</t>
  </si>
  <si>
    <t>高場・向田・浜浦・浜浦南･浜浦西・野久留米町</t>
  </si>
  <si>
    <t>一の宮住吉1・2・3</t>
  </si>
  <si>
    <t>勝谷新2・3</t>
  </si>
  <si>
    <t>東侍・宮崎・外浦</t>
  </si>
  <si>
    <t>勝谷新4</t>
  </si>
  <si>
    <t>惣社・川端1・2・古江小路</t>
  </si>
  <si>
    <t>田倉</t>
  </si>
  <si>
    <t>田倉御殿1・2</t>
  </si>
  <si>
    <t>形山・形山みどり</t>
  </si>
  <si>
    <t>豊浦・中尾</t>
  </si>
  <si>
    <t>秋根東・秋根南2</t>
  </si>
  <si>
    <t>秋根上1・2・3</t>
  </si>
  <si>
    <t>印内</t>
  </si>
  <si>
    <t>一の宮4</t>
  </si>
  <si>
    <t>一の宮学園</t>
  </si>
  <si>
    <t>一の宮5</t>
  </si>
  <si>
    <t>四王司・新四王司</t>
  </si>
  <si>
    <t>才川2</t>
  </si>
  <si>
    <t>川中豊1・2</t>
  </si>
  <si>
    <t>川中豊3・4</t>
  </si>
  <si>
    <t>松小田西・豊城</t>
  </si>
  <si>
    <t>川中豊5・6</t>
  </si>
  <si>
    <t>M -01①</t>
  </si>
  <si>
    <t>M -01②</t>
  </si>
  <si>
    <t>川中豊7</t>
  </si>
  <si>
    <t>松小田中</t>
  </si>
  <si>
    <t>熊野西</t>
  </si>
  <si>
    <t>熊野1</t>
  </si>
  <si>
    <t>清末・阿内・阿内上</t>
  </si>
  <si>
    <t>古屋1・2</t>
  </si>
  <si>
    <t>垢田1・5</t>
  </si>
  <si>
    <t>清末西2・3・大門</t>
  </si>
  <si>
    <t>清末西1・清末中1・清末本</t>
  </si>
  <si>
    <t>綾羅木新2</t>
  </si>
  <si>
    <t>清末陣屋・鞍馬1・5</t>
  </si>
  <si>
    <t>員光3・4・河内・中村・下組</t>
  </si>
  <si>
    <t>綾羅木本3・9</t>
  </si>
  <si>
    <t>神田1・2・6</t>
  </si>
  <si>
    <t>綾羅木本4・5</t>
  </si>
  <si>
    <t>綾羅木本6・7・8</t>
  </si>
  <si>
    <t>王喜本１・2</t>
  </si>
  <si>
    <t>王喜宇津井1・2王喜本5・6小月小島1・2小月南</t>
  </si>
  <si>
    <t>小月本2</t>
  </si>
  <si>
    <t>小月幸・小月1・5・11区</t>
  </si>
  <si>
    <t>吉田</t>
  </si>
  <si>
    <t>下関市② 計</t>
  </si>
  <si>
    <t>上迫，本陣，若山1･2</t>
  </si>
  <si>
    <t>羽島2･3</t>
  </si>
  <si>
    <t>かせ河原，中畷，羽島1</t>
  </si>
  <si>
    <t>土井，横矢，上土井</t>
  </si>
  <si>
    <t>岡上野，徳善，岩屋</t>
  </si>
  <si>
    <t>宮の前1･2，中央</t>
  </si>
  <si>
    <t>川手１・2</t>
  </si>
  <si>
    <t>周南市</t>
  </si>
  <si>
    <t>今住，新宿通5･6</t>
  </si>
  <si>
    <t>新宿通4，相生3，西松原1･2･3･4，沖見3，江口1，</t>
  </si>
  <si>
    <t>新宿通1･2･3，野上2，戎3，沖見1･2，初音1･2，相生1･2，都３</t>
  </si>
  <si>
    <t>有楽，本町，栄町，戎1･2，御幸通1，都1･2，野上1，代々木通</t>
  </si>
  <si>
    <t>千代田，入船，権現</t>
  </si>
  <si>
    <t>原宿，岡田，鐘楼</t>
  </si>
  <si>
    <t>弥生3，梅園3，月丘1･2，緑町2，岐山通3</t>
  </si>
  <si>
    <t>弥生1･2，梅園1･2，岐山通1･2</t>
  </si>
  <si>
    <t>西金剛山</t>
  </si>
  <si>
    <t>東金剛山，幸の台</t>
  </si>
  <si>
    <t>公園区，三田川、土越、新堀</t>
  </si>
  <si>
    <t>西一の井手</t>
  </si>
  <si>
    <t>下一の井手</t>
  </si>
  <si>
    <t>東辻，西辻，辻</t>
  </si>
  <si>
    <t>扇町</t>
  </si>
  <si>
    <t>泉原，清水</t>
  </si>
  <si>
    <t>岐南，花畠</t>
  </si>
  <si>
    <t>毛利1･2･3，児玉1･2･3</t>
  </si>
  <si>
    <t>川端1･2，昭和通1･2，飯島1･2，桜馬場通3</t>
  </si>
  <si>
    <t>橋本1･2，柳，糀1･2</t>
  </si>
  <si>
    <t>二番，三番</t>
  </si>
  <si>
    <t>周南市計</t>
  </si>
  <si>
    <t>舞車</t>
  </si>
  <si>
    <t>慶万</t>
  </si>
  <si>
    <t>秋月1･2</t>
  </si>
  <si>
    <t>大内</t>
  </si>
  <si>
    <t>若草町</t>
  </si>
  <si>
    <t>江の宮</t>
  </si>
  <si>
    <t>瀬戸見</t>
  </si>
  <si>
    <t>遠石3</t>
  </si>
  <si>
    <t>富海</t>
  </si>
  <si>
    <t>五月町，鼓ヶ丘</t>
  </si>
  <si>
    <t>老郷地</t>
  </si>
  <si>
    <t>旭ヶ丘</t>
  </si>
  <si>
    <t>下松市</t>
  </si>
  <si>
    <t>ポスティング配布企画書</t>
  </si>
  <si>
    <t>厚　南</t>
  </si>
  <si>
    <t>A -04①</t>
  </si>
  <si>
    <t>A -04②</t>
  </si>
  <si>
    <t>A -15③</t>
  </si>
  <si>
    <t>緑町1</t>
  </si>
  <si>
    <t>緑町2</t>
  </si>
  <si>
    <t>K -05①</t>
  </si>
  <si>
    <t>K -05②</t>
  </si>
  <si>
    <t>D -11①</t>
  </si>
  <si>
    <t>D -11②</t>
  </si>
  <si>
    <t>浜田3</t>
  </si>
  <si>
    <t>F -23④</t>
  </si>
  <si>
    <t>河東</t>
  </si>
  <si>
    <t xml:space="preserve"> I -10①</t>
  </si>
  <si>
    <t xml:space="preserve"> I -10②</t>
  </si>
  <si>
    <t>H -05①</t>
  </si>
  <si>
    <t>中浜・土居の内</t>
  </si>
  <si>
    <t>宮の内・逢坂</t>
  </si>
  <si>
    <t>速玉・松保</t>
  </si>
  <si>
    <t>秋根上・勝谷町･田倉町</t>
  </si>
  <si>
    <t>虹ヶ丘7</t>
  </si>
  <si>
    <t>虹ヶ丘2</t>
  </si>
  <si>
    <t>O -06①</t>
  </si>
  <si>
    <t>O -06②</t>
  </si>
  <si>
    <t>K -04②</t>
  </si>
  <si>
    <t>安岡3・7・8・大字安岡</t>
  </si>
  <si>
    <t>O -04①</t>
  </si>
  <si>
    <t>O -04②</t>
  </si>
  <si>
    <t>宮ノ下，協和，宝町</t>
  </si>
  <si>
    <t>島田7</t>
  </si>
  <si>
    <t>O -07①</t>
  </si>
  <si>
    <t>O -07②</t>
  </si>
  <si>
    <t>虹ヶ丘1</t>
  </si>
  <si>
    <t>中村</t>
  </si>
  <si>
    <t>L -01</t>
  </si>
  <si>
    <t>N -01</t>
  </si>
  <si>
    <t>N -09</t>
  </si>
  <si>
    <t>M -01</t>
  </si>
  <si>
    <t>佐山</t>
  </si>
  <si>
    <t>嘉川</t>
  </si>
  <si>
    <t>阿知須</t>
  </si>
  <si>
    <t>M</t>
  </si>
  <si>
    <t>佐　山</t>
  </si>
  <si>
    <t>L</t>
  </si>
  <si>
    <t>N</t>
  </si>
  <si>
    <t>阿知須</t>
  </si>
  <si>
    <t>嘉　川</t>
  </si>
  <si>
    <t>J</t>
  </si>
  <si>
    <t>N -03①</t>
  </si>
  <si>
    <t>N -03②</t>
  </si>
  <si>
    <t>A -06①</t>
  </si>
  <si>
    <t>A -06②</t>
  </si>
  <si>
    <t>室尾1･2</t>
  </si>
  <si>
    <t>長田</t>
  </si>
  <si>
    <t>O -09①</t>
  </si>
  <si>
    <t>O -09②</t>
  </si>
  <si>
    <t>浅江6</t>
  </si>
  <si>
    <t>C -01②</t>
  </si>
  <si>
    <t>C -01①</t>
  </si>
  <si>
    <t>平野2</t>
  </si>
  <si>
    <t>富田2，日地</t>
  </si>
  <si>
    <t>中通</t>
  </si>
  <si>
    <t>政所</t>
  </si>
  <si>
    <t>K -07①</t>
  </si>
  <si>
    <t>K -07②</t>
  </si>
  <si>
    <t>美里3</t>
  </si>
  <si>
    <t>美里4</t>
  </si>
  <si>
    <t>P -02①</t>
  </si>
  <si>
    <t>P -02②</t>
  </si>
  <si>
    <t>室積大町</t>
  </si>
  <si>
    <t>室積新開1･2</t>
  </si>
  <si>
    <t>L -04①</t>
  </si>
  <si>
    <t>L -04②</t>
  </si>
  <si>
    <t>L -05①</t>
  </si>
  <si>
    <t>L -05②</t>
  </si>
  <si>
    <t>西豊井</t>
  </si>
  <si>
    <t>桜町1，大手3</t>
  </si>
  <si>
    <t>東柳2，大手2</t>
  </si>
  <si>
    <t>M -04③</t>
  </si>
  <si>
    <t>清瀬2･3</t>
  </si>
  <si>
    <t>清瀬1</t>
  </si>
  <si>
    <t>M -05①</t>
  </si>
  <si>
    <t>M -05②</t>
  </si>
  <si>
    <t>則貞1</t>
  </si>
  <si>
    <t>則貞2</t>
  </si>
  <si>
    <t>A -10①</t>
  </si>
  <si>
    <t>A -10②</t>
  </si>
  <si>
    <t>B -12①</t>
  </si>
  <si>
    <t>B -12②</t>
  </si>
  <si>
    <t xml:space="preserve"> I -01①</t>
  </si>
  <si>
    <t xml:space="preserve"> I -01②</t>
  </si>
  <si>
    <t>秋月3</t>
  </si>
  <si>
    <t>秋月4</t>
  </si>
  <si>
    <t>平原</t>
  </si>
  <si>
    <t>櫛ヶ浜</t>
  </si>
  <si>
    <t>H -12①</t>
  </si>
  <si>
    <t>H -12②</t>
  </si>
  <si>
    <t>南浦山，上浦山，川崎3</t>
  </si>
  <si>
    <t>新地1･2･3，江口3丁目</t>
  </si>
  <si>
    <t>K -08①</t>
  </si>
  <si>
    <t>K -08②</t>
  </si>
  <si>
    <t>潮音1</t>
  </si>
  <si>
    <t>O -02①</t>
  </si>
  <si>
    <t>O -02②</t>
  </si>
  <si>
    <t>和田</t>
  </si>
  <si>
    <t>浅江光ヶ丘</t>
  </si>
  <si>
    <t>浅江上ヶ原</t>
  </si>
  <si>
    <t>O -02③</t>
  </si>
  <si>
    <t>O -11①</t>
  </si>
  <si>
    <t>O -11②</t>
  </si>
  <si>
    <t>花園1･2</t>
  </si>
  <si>
    <t>C -06①</t>
  </si>
  <si>
    <t>C -06②</t>
  </si>
  <si>
    <t>野村1</t>
  </si>
  <si>
    <t>M -05③</t>
  </si>
  <si>
    <t>末武中（和田）</t>
  </si>
  <si>
    <t>末武中（山手）</t>
  </si>
  <si>
    <t>末武中（下広石），清瀬4</t>
  </si>
  <si>
    <t>西柳1，2</t>
  </si>
  <si>
    <t>浅江1・4</t>
  </si>
  <si>
    <t>O -18</t>
  </si>
  <si>
    <t>H -09①</t>
  </si>
  <si>
    <t>H -09②</t>
  </si>
  <si>
    <t>H -13①</t>
  </si>
  <si>
    <t>H -13②</t>
  </si>
  <si>
    <t>末武下（西市,西市西）</t>
  </si>
  <si>
    <t>L -01①</t>
  </si>
  <si>
    <t>中央町，末武下（松保町）</t>
  </si>
  <si>
    <t>末武下（あけぼの町,弥生町）</t>
  </si>
  <si>
    <t>N -07</t>
  </si>
  <si>
    <t>O -26</t>
  </si>
  <si>
    <t>中島田1・2</t>
  </si>
  <si>
    <t>B -12①</t>
  </si>
  <si>
    <t>G -06③</t>
  </si>
  <si>
    <t>J -06①</t>
  </si>
  <si>
    <t>J -06②</t>
  </si>
  <si>
    <t>東陽2，山田下</t>
  </si>
  <si>
    <t>F -01①</t>
  </si>
  <si>
    <t>F -01②</t>
  </si>
  <si>
    <t>綾羅木新1</t>
  </si>
  <si>
    <t>綾羅木新3</t>
  </si>
  <si>
    <t>C -12①</t>
  </si>
  <si>
    <t>C -12②</t>
  </si>
  <si>
    <t>野村2</t>
  </si>
  <si>
    <t>厚狭</t>
  </si>
  <si>
    <t>P -01</t>
  </si>
  <si>
    <t>P -02</t>
  </si>
  <si>
    <t>P -10</t>
  </si>
  <si>
    <t>P -09</t>
  </si>
  <si>
    <t>西寄・鴨庄西</t>
  </si>
  <si>
    <t>西善寺・グリーンﾋﾙｽﾞあさ・ゆたかタウン</t>
  </si>
  <si>
    <t>緑ｹ原団地</t>
  </si>
  <si>
    <t>N</t>
  </si>
  <si>
    <t>P</t>
  </si>
  <si>
    <t>厚　狭</t>
  </si>
  <si>
    <t>安岡駅前1・2</t>
  </si>
  <si>
    <t>K -06②</t>
  </si>
  <si>
    <t>望町1</t>
  </si>
  <si>
    <t>美里1･2，楠木2</t>
  </si>
  <si>
    <t>J -19②</t>
  </si>
  <si>
    <t>J -19③</t>
  </si>
  <si>
    <t>J -16①</t>
  </si>
  <si>
    <t>J -16②</t>
  </si>
  <si>
    <t>J -07①</t>
  </si>
  <si>
    <t>J -07②</t>
  </si>
  <si>
    <t>久米（椿ヶ丘，和田，新平井）</t>
  </si>
  <si>
    <t>栗屋（二葉開作，旭町2）</t>
  </si>
  <si>
    <t>久米（西坂本）</t>
  </si>
  <si>
    <t>久米（東坂本）</t>
  </si>
  <si>
    <t>栗屋（栗南1，坂田）</t>
  </si>
  <si>
    <t>F -12①</t>
  </si>
  <si>
    <t>F -12②</t>
  </si>
  <si>
    <t>F -13①</t>
  </si>
  <si>
    <t>F -13②</t>
  </si>
  <si>
    <t>栗屋（浴，峠，荒神）</t>
  </si>
  <si>
    <t>C -07①</t>
  </si>
  <si>
    <t>C -07②</t>
  </si>
  <si>
    <t>清水1･2</t>
  </si>
  <si>
    <t>政所2</t>
  </si>
  <si>
    <t>O -12①</t>
  </si>
  <si>
    <t>O -12②</t>
  </si>
  <si>
    <t>木園1</t>
  </si>
  <si>
    <t>島田6</t>
  </si>
  <si>
    <t>K -03①</t>
  </si>
  <si>
    <t>K -03②</t>
  </si>
  <si>
    <t>寝太郎町1・2・4</t>
  </si>
  <si>
    <t>寝太郎町3・南山川</t>
  </si>
  <si>
    <t>千町2・3・4・5</t>
  </si>
  <si>
    <t>加藤南・中・本町1・2・3・殿町1・2・貴船町西・東</t>
  </si>
  <si>
    <t>杣尻1・2・杣尻県営住宅</t>
  </si>
  <si>
    <t>不動寺原南・成松1・2</t>
  </si>
  <si>
    <t>常盤町・天満町1・2・3・千町1西・東</t>
  </si>
  <si>
    <t>L -09①</t>
  </si>
  <si>
    <t>L -09②</t>
  </si>
  <si>
    <t>揥山1</t>
  </si>
  <si>
    <t>揥山2</t>
  </si>
  <si>
    <t>O -14①</t>
  </si>
  <si>
    <t>O -14②</t>
  </si>
  <si>
    <t>島田1</t>
  </si>
  <si>
    <t>島田2</t>
  </si>
  <si>
    <t>B -08①</t>
  </si>
  <si>
    <t>B -08②</t>
  </si>
  <si>
    <t>西宇部南2</t>
  </si>
  <si>
    <t>株式会社毎日メディアサービス山口</t>
  </si>
  <si>
    <t>蒲生野</t>
  </si>
  <si>
    <t>J -04①</t>
  </si>
  <si>
    <t>城ヶ丘2</t>
  </si>
  <si>
    <t>J -04②</t>
  </si>
  <si>
    <t>城ヶ丘5</t>
  </si>
  <si>
    <t>D -09②</t>
  </si>
  <si>
    <t>G -07①</t>
  </si>
  <si>
    <t>G -07②</t>
  </si>
  <si>
    <t>H -19①</t>
  </si>
  <si>
    <t>H -19②</t>
  </si>
  <si>
    <t>C -17①</t>
  </si>
  <si>
    <t>C -17②</t>
  </si>
  <si>
    <t>A -03①</t>
  </si>
  <si>
    <t>A -03②</t>
  </si>
  <si>
    <t>A -11①</t>
  </si>
  <si>
    <t>A -11②</t>
  </si>
  <si>
    <t>多々良1･惣社町</t>
  </si>
  <si>
    <t>多々良2</t>
  </si>
  <si>
    <t>A -12①</t>
  </si>
  <si>
    <t>東松崎町①･国分寺町</t>
  </si>
  <si>
    <t>桑山2②・寿町④</t>
  </si>
  <si>
    <t>東仁井令町①</t>
  </si>
  <si>
    <t>中村1</t>
  </si>
  <si>
    <t>中尾1</t>
  </si>
  <si>
    <t>富海⑤</t>
  </si>
  <si>
    <t>C -18①</t>
  </si>
  <si>
    <t>C -18②</t>
  </si>
  <si>
    <t>浜方④</t>
  </si>
  <si>
    <t>E -02④</t>
  </si>
  <si>
    <t>東仁井令町②</t>
  </si>
  <si>
    <t>G -01①</t>
  </si>
  <si>
    <t>G -01②</t>
  </si>
  <si>
    <t>上御弓町</t>
  </si>
  <si>
    <t>1番町</t>
  </si>
  <si>
    <t>生野屋南1，南花岡5</t>
  </si>
  <si>
    <t>南花岡7，藤光2</t>
  </si>
  <si>
    <t>Q -02①</t>
  </si>
  <si>
    <t>Q -02②</t>
  </si>
  <si>
    <t>自由ヶ丘団地1・2・3・4</t>
  </si>
  <si>
    <t>自由ヶ丘団地5・6・7・8・9</t>
  </si>
  <si>
    <t>K -05①</t>
  </si>
  <si>
    <t>望町2･3</t>
  </si>
  <si>
    <t>望町4</t>
  </si>
  <si>
    <t>K -05②</t>
  </si>
  <si>
    <t>N -01②</t>
  </si>
  <si>
    <t>河内（幸ヶ丘）</t>
  </si>
  <si>
    <t>河内（日ノ出町，青葉台，岡市）</t>
  </si>
  <si>
    <t>N -01①</t>
  </si>
  <si>
    <t>城ヶ丘3（1）</t>
  </si>
  <si>
    <t>城ヶ丘3（2）</t>
  </si>
  <si>
    <t>勝間ニュータウン</t>
  </si>
  <si>
    <t>K -09①</t>
  </si>
  <si>
    <t>K -09②</t>
  </si>
  <si>
    <t>中島町，西柳町</t>
  </si>
  <si>
    <t>大手1，東柳1，中市1・2，駅南1</t>
  </si>
  <si>
    <t>P -06①</t>
  </si>
  <si>
    <t>P -06②</t>
  </si>
  <si>
    <t>室積1･2</t>
  </si>
  <si>
    <t>室積3</t>
  </si>
  <si>
    <t>安養寺1・三島</t>
  </si>
  <si>
    <t>珠の浦</t>
  </si>
  <si>
    <t>潮音2</t>
  </si>
  <si>
    <t>N -03①</t>
  </si>
  <si>
    <t>桃山</t>
  </si>
  <si>
    <t>光井3・4</t>
  </si>
  <si>
    <t>O -19</t>
  </si>
  <si>
    <t>東和1･2</t>
  </si>
  <si>
    <t>G -06④</t>
  </si>
  <si>
    <t>G -03③</t>
  </si>
  <si>
    <t>B -07①</t>
  </si>
  <si>
    <t>B -07②</t>
  </si>
  <si>
    <t>向土井（上）</t>
  </si>
  <si>
    <t>向土井（下）</t>
  </si>
  <si>
    <t>河内，坂根，新堤</t>
  </si>
  <si>
    <t>K -04③</t>
  </si>
  <si>
    <t>瑞穂2(1)</t>
  </si>
  <si>
    <t>瑞穂2(2)</t>
  </si>
  <si>
    <t>C -13①</t>
  </si>
  <si>
    <t>C -13②</t>
  </si>
  <si>
    <t>道源</t>
  </si>
  <si>
    <t>三笹</t>
  </si>
  <si>
    <t>H -05①</t>
  </si>
  <si>
    <t>H -05②</t>
  </si>
  <si>
    <t>東山(上)</t>
  </si>
  <si>
    <t>東山（下)</t>
  </si>
  <si>
    <t>E -08②</t>
  </si>
  <si>
    <t>E -08①</t>
  </si>
  <si>
    <t>F -10①</t>
  </si>
  <si>
    <t>楠木1</t>
  </si>
  <si>
    <t>F -10②</t>
  </si>
  <si>
    <t>楠木2</t>
  </si>
  <si>
    <t>D -25①</t>
  </si>
  <si>
    <t>D -25②</t>
  </si>
  <si>
    <t>安岡2</t>
  </si>
  <si>
    <t>富任4</t>
  </si>
  <si>
    <t>A -10①</t>
  </si>
  <si>
    <t>A -10②</t>
  </si>
  <si>
    <t>前勝谷</t>
  </si>
  <si>
    <t>一の宮東1・2・3</t>
  </si>
  <si>
    <t>K -09①</t>
  </si>
  <si>
    <t>幡生本（生野小周辺）</t>
  </si>
  <si>
    <t>幡生本（文教台周辺）</t>
  </si>
  <si>
    <t>O -17①</t>
  </si>
  <si>
    <t>O -17②</t>
  </si>
  <si>
    <t>光井7（紺屋浴）</t>
  </si>
  <si>
    <t>光井7（ひかり長尾台）</t>
  </si>
  <si>
    <t>神田3～5</t>
  </si>
  <si>
    <t>E -04①</t>
  </si>
  <si>
    <t>E -04②</t>
  </si>
  <si>
    <t>築港</t>
  </si>
  <si>
    <t>住崎</t>
  </si>
  <si>
    <t>O -22①</t>
  </si>
  <si>
    <t>O -22②</t>
  </si>
  <si>
    <t>三井6</t>
  </si>
  <si>
    <t>三井8</t>
  </si>
  <si>
    <t>L -06①</t>
  </si>
  <si>
    <t>栄町1･2･3</t>
  </si>
  <si>
    <t>古川1・2，北斗</t>
  </si>
  <si>
    <t>L -06②</t>
  </si>
  <si>
    <t>井田・小野</t>
  </si>
  <si>
    <t>配布エリア</t>
  </si>
  <si>
    <t>コード№</t>
  </si>
  <si>
    <t>A -01①</t>
  </si>
  <si>
    <t>今市町①･八王子2①</t>
  </si>
  <si>
    <t>C -01</t>
  </si>
  <si>
    <t>A -01②</t>
  </si>
  <si>
    <t>今市町②･迫戸町①</t>
  </si>
  <si>
    <t>C -02</t>
  </si>
  <si>
    <t>A -02①</t>
  </si>
  <si>
    <t>C -03①</t>
  </si>
  <si>
    <t>東三田尻1②･2①･警固町1②･三田尻1①</t>
  </si>
  <si>
    <t>A -02②</t>
  </si>
  <si>
    <t>駅南町①･寿町①･佐波1①･2①</t>
  </si>
  <si>
    <t>C -03②</t>
  </si>
  <si>
    <t>警固町1③･東三田尻2②･勝間1①･三田尻1②･2・3</t>
  </si>
  <si>
    <t>A -03①</t>
  </si>
  <si>
    <t>千日1①・2①・新橋①・泉町①</t>
  </si>
  <si>
    <t>C -04①</t>
  </si>
  <si>
    <t>警固町2③･勝間2①・3②</t>
  </si>
  <si>
    <t>A -03②</t>
  </si>
  <si>
    <t>C -04②</t>
  </si>
  <si>
    <t>警固町2④勝間3③</t>
  </si>
  <si>
    <t>A -04①</t>
  </si>
  <si>
    <t>千日2②・新橋町②・本橋町①</t>
  </si>
  <si>
    <t>C -05①</t>
  </si>
  <si>
    <t>勝間2②･3④</t>
  </si>
  <si>
    <t>A -04②</t>
  </si>
  <si>
    <t>千日2③・今市町③</t>
  </si>
  <si>
    <t>C -05②</t>
  </si>
  <si>
    <t>勝間1②・2③</t>
  </si>
  <si>
    <t>今市町④･千日1②･2④･平和町</t>
  </si>
  <si>
    <t>C -06</t>
  </si>
  <si>
    <t>華浦1①･2①･三田尻本町･自力町</t>
  </si>
  <si>
    <t>A -08①</t>
  </si>
  <si>
    <t>古祖原・泉町②</t>
  </si>
  <si>
    <t>A -08②</t>
  </si>
  <si>
    <t>千日1③･泉町③･新橋町③</t>
  </si>
  <si>
    <t>A -09①</t>
  </si>
  <si>
    <t>C -11①</t>
  </si>
  <si>
    <t>華浦2②</t>
  </si>
  <si>
    <t>A -09②</t>
  </si>
  <si>
    <t>C -11②</t>
  </si>
  <si>
    <t>国衙3①･4</t>
  </si>
  <si>
    <t>C -11③</t>
  </si>
  <si>
    <t>新田②（中新田）</t>
  </si>
  <si>
    <t>新田③・仁井令①（晒石）</t>
  </si>
  <si>
    <t>松崎町・迫戸町③</t>
  </si>
  <si>
    <t>A -12②</t>
  </si>
  <si>
    <t>C -14</t>
  </si>
  <si>
    <t>新田④･三田尻村・共和町</t>
  </si>
  <si>
    <t>天神2①･上天神町①</t>
  </si>
  <si>
    <t>新田⑤（東須賀・古前町）</t>
  </si>
  <si>
    <t>宮市町①･天神2②･栄町2①･上天神町②</t>
  </si>
  <si>
    <t>新田⑥（東立登）</t>
  </si>
  <si>
    <t>東松崎町②･天神2③･南松崎町</t>
  </si>
  <si>
    <t>新田⑦・浜方①</t>
  </si>
  <si>
    <t>国衙2・3②･美和町</t>
  </si>
  <si>
    <t>新田⑧（問屋口）･浜方②</t>
  </si>
  <si>
    <t>新田⑨（横入川）･浜方③</t>
  </si>
  <si>
    <t>新田⑩（西立登）</t>
  </si>
  <si>
    <t>栄町1①･戎町1①</t>
  </si>
  <si>
    <t>新田⑪（西須賀）・浜方⑤（古浜）</t>
  </si>
  <si>
    <t>栄町1②･戎町1②</t>
  </si>
  <si>
    <t>浜方⑥･田島①</t>
  </si>
  <si>
    <t>戎町2・八王子2②・宮市町②・栄町2②</t>
  </si>
  <si>
    <t>A -17①</t>
  </si>
  <si>
    <t>C -21</t>
  </si>
  <si>
    <t>向島①（郷ヶ崎・中村）</t>
  </si>
  <si>
    <t>A -17②</t>
  </si>
  <si>
    <t>迫戸町⑤・宮市町④</t>
  </si>
  <si>
    <t>C -22</t>
  </si>
  <si>
    <t>向島②（本村・丸山・洗川・小田）</t>
  </si>
  <si>
    <t>B -01①</t>
  </si>
  <si>
    <t>江泊①（堀越・末田）</t>
  </si>
  <si>
    <t>D -01①</t>
  </si>
  <si>
    <t>西浦①（里・新地・丸山）</t>
  </si>
  <si>
    <t>B -01②</t>
  </si>
  <si>
    <t>江泊②（大内）</t>
  </si>
  <si>
    <t>D -01②</t>
  </si>
  <si>
    <t>西浦②（半田・赤石）</t>
  </si>
  <si>
    <t>B -02①</t>
  </si>
  <si>
    <t>江泊③･牟礼①･沖今宿2①</t>
  </si>
  <si>
    <t>西浦③（小茅）</t>
  </si>
  <si>
    <t>B -02②</t>
  </si>
  <si>
    <t>江泊④（上浜・下浜・築留・草崎）</t>
  </si>
  <si>
    <t>西浦④（木船）</t>
  </si>
  <si>
    <t>B -03①</t>
  </si>
  <si>
    <t>江泊⑤（沖の原）</t>
  </si>
  <si>
    <t>西浦⑤（新開作）</t>
  </si>
  <si>
    <t>B -03②</t>
  </si>
  <si>
    <t>江泊⑥（沖の原）</t>
  </si>
  <si>
    <t>西浦⑥（新開作）･植松①</t>
  </si>
  <si>
    <t>牟礼②･沖今宿1①･2②</t>
  </si>
  <si>
    <t>B -05①</t>
  </si>
  <si>
    <t>D -06</t>
  </si>
  <si>
    <t>B -05②</t>
  </si>
  <si>
    <t>国衙5③・岸津2②・牟礼③・勝間3①</t>
  </si>
  <si>
    <t>D -07①</t>
  </si>
  <si>
    <t>牟礼今宿1・岸津1②</t>
  </si>
  <si>
    <t>田島④（新前町）</t>
  </si>
  <si>
    <t>田島⑤（浜内）</t>
  </si>
  <si>
    <t>田島⑥</t>
  </si>
  <si>
    <t>田島⑦･浜方⑦</t>
  </si>
  <si>
    <t>田島⑧</t>
  </si>
  <si>
    <t>敷山町</t>
  </si>
  <si>
    <t>田島⑩</t>
  </si>
  <si>
    <t>岩畠3・中西①</t>
  </si>
  <si>
    <t>牟礼④・中西②</t>
  </si>
  <si>
    <t>田島⑫（本町・西泊）･浜方⑧</t>
  </si>
  <si>
    <t>牟礼⑤（敷山・上坂本・下坂本）</t>
  </si>
  <si>
    <t>田島⑬（中浦）</t>
  </si>
  <si>
    <t>牟礼⑥（下坂本）</t>
  </si>
  <si>
    <t>田島⑭（白浜・岡庄・中関）</t>
  </si>
  <si>
    <t>牟礼⑦（上木部）</t>
  </si>
  <si>
    <t>B -12②</t>
  </si>
  <si>
    <t>牟礼⑧（上木部・貸草）</t>
  </si>
  <si>
    <t>牟礼⑨（下木部）・江泊⑦（浮野）</t>
  </si>
  <si>
    <t>B -14①</t>
  </si>
  <si>
    <t>富海①（野田・曙）</t>
  </si>
  <si>
    <t>B -14②</t>
  </si>
  <si>
    <t>富海②（門前）</t>
  </si>
  <si>
    <t>B -14③</t>
  </si>
  <si>
    <t>富海③（梶尾・門前）</t>
  </si>
  <si>
    <t>富海④（朝日）</t>
  </si>
  <si>
    <t>コード№</t>
  </si>
  <si>
    <t>E -01①</t>
  </si>
  <si>
    <t>佐波1②・2②・寿町③</t>
  </si>
  <si>
    <t>H -01</t>
  </si>
  <si>
    <t>秋穂東①（大河内・天神町）</t>
  </si>
  <si>
    <t>E -01②</t>
  </si>
  <si>
    <t>仁井令町①・高倉2①</t>
  </si>
  <si>
    <t>H -02①</t>
  </si>
  <si>
    <t>秋穂東②（浜中・北条）</t>
  </si>
  <si>
    <t>E -02①</t>
  </si>
  <si>
    <t>仁井令町②</t>
  </si>
  <si>
    <t>H -02②</t>
  </si>
  <si>
    <t>秋穂東③（井南・浜内）</t>
  </si>
  <si>
    <t>E -02②</t>
  </si>
  <si>
    <t>秋穂東④（小浜）</t>
  </si>
  <si>
    <t>E -02③</t>
  </si>
  <si>
    <t>秋穂東⑤（赤崎・金山領・日地）</t>
  </si>
  <si>
    <t>秋穂東⑥（青江）</t>
  </si>
  <si>
    <t>華園町①･桑南1②</t>
  </si>
  <si>
    <t>秋穂東⑦（中道）</t>
  </si>
  <si>
    <t>桑南2②・仁井令③（地神堂）</t>
  </si>
  <si>
    <t>秋穂東⑧（花香・筈倉）</t>
  </si>
  <si>
    <t>伊佐江②・仁井令④</t>
  </si>
  <si>
    <t>秋穂東⑨（屋戸・中津江）</t>
  </si>
  <si>
    <t>高倉2②･開出本町①</t>
  </si>
  <si>
    <t>秋穂東⑩（加茂・海岸通）</t>
  </si>
  <si>
    <t>開出西町①･開出本町②･西佐波令①・中泉町②</t>
  </si>
  <si>
    <t>秋穂東⑪（下村・祇園町）</t>
  </si>
  <si>
    <t>秋穂東⑫・秋穂西①（宮之旦）</t>
  </si>
  <si>
    <t>西仁井令1･2</t>
  </si>
  <si>
    <t>秋穂西②（黒潟北・黒潟南）</t>
  </si>
  <si>
    <t>E -07①</t>
  </si>
  <si>
    <t>伊佐江④・伊佐江町②・華園町②</t>
  </si>
  <si>
    <t>J -01</t>
  </si>
  <si>
    <t>徳地小古祖①（才契）・徳地深谷</t>
  </si>
  <si>
    <t>E -07②</t>
  </si>
  <si>
    <t>伊佐江⑤</t>
  </si>
  <si>
    <t>J -02①</t>
  </si>
  <si>
    <t>徳地小古祖②（市）</t>
  </si>
  <si>
    <t>華城中央1①･2①</t>
  </si>
  <si>
    <t>J -02②</t>
  </si>
  <si>
    <t>徳地堀①（関）</t>
  </si>
  <si>
    <t>植松②･西浦⑦･伊佐江⑤･華城中央1②･2②</t>
  </si>
  <si>
    <t>徳地堀②（伏野上）</t>
  </si>
  <si>
    <t>植松③（御手洗）</t>
  </si>
  <si>
    <t>徳地堀③（須路）</t>
  </si>
  <si>
    <t>植松④</t>
  </si>
  <si>
    <t>徳地堀④（下庄方）</t>
  </si>
  <si>
    <t>植松⑤（八河内）</t>
  </si>
  <si>
    <t>徳地堀⑤（漆尾・二ノ宮）</t>
  </si>
  <si>
    <t>植松⑥･西佐波令②・開出西町②</t>
  </si>
  <si>
    <t>徳地伊賀地①（船津）</t>
  </si>
  <si>
    <t>植松⑦（西開作）･西浦⑧（鹿角開作）</t>
  </si>
  <si>
    <t>徳地伊賀地②（新田）</t>
  </si>
  <si>
    <t>植松⑧（泥江）</t>
  </si>
  <si>
    <t>徳地伊賀地③・徳地岸見①</t>
  </si>
  <si>
    <t>J -09②</t>
  </si>
  <si>
    <t>徳地岸見②（樋ノ口・野尻）</t>
  </si>
  <si>
    <t>F -01①</t>
  </si>
  <si>
    <t>台道①（遠ヶ崎）・佐野①（川開作）</t>
  </si>
  <si>
    <t>F -01②</t>
  </si>
  <si>
    <t>台道②（繁枝）</t>
  </si>
  <si>
    <t>台道③･切畑</t>
  </si>
  <si>
    <t>台道④（小俣）</t>
  </si>
  <si>
    <t>台道⑤</t>
  </si>
  <si>
    <t>台道⑥（上り熊・下津令）</t>
  </si>
  <si>
    <t>台道⑦（岡条・旦東・旦西）</t>
  </si>
  <si>
    <t>台道⑧（真鍋開作・上田開作）</t>
  </si>
  <si>
    <t>G -01①</t>
  </si>
  <si>
    <t>上右田①（田の口・和田）</t>
  </si>
  <si>
    <t>G -01②</t>
  </si>
  <si>
    <t>上右田②（沖田の口）</t>
  </si>
  <si>
    <t>上右田③（新町・唐臼）・東佐波令</t>
  </si>
  <si>
    <t>上右田④･下右田①</t>
  </si>
  <si>
    <t>上右田⑤･下右田②（一丁田）</t>
  </si>
  <si>
    <t>上右田⑥・下右田③</t>
  </si>
  <si>
    <t>下右田④（山の口・片山）</t>
  </si>
  <si>
    <t>下右田⑤（吉敷）</t>
  </si>
  <si>
    <t>高井①（中塚）･大崎①</t>
  </si>
  <si>
    <t>高井②（大日）</t>
  </si>
  <si>
    <t>高井③</t>
  </si>
  <si>
    <t>高井④・下右田⑥（芝生）</t>
  </si>
  <si>
    <t>高井⑤（沖高井）・大崎②</t>
  </si>
  <si>
    <t>高井⑥・下右田⑦</t>
  </si>
  <si>
    <t>高井⑦・大崎③</t>
  </si>
  <si>
    <t>大崎④（高田）</t>
  </si>
  <si>
    <t>自由ヶ丘2</t>
  </si>
  <si>
    <t>自由ヶ丘1②・大崎⑤（江良・漆）</t>
  </si>
  <si>
    <t>佐野②（小森）・大崎⑥（居合）</t>
  </si>
  <si>
    <t>佐野③（若宮・向庄・沢田）</t>
  </si>
  <si>
    <t>G -13</t>
  </si>
  <si>
    <t>奥畑・久兼</t>
  </si>
  <si>
    <t>和字①</t>
  </si>
  <si>
    <t>真尾①・和字②</t>
  </si>
  <si>
    <t>真尾②</t>
  </si>
  <si>
    <t>中山</t>
  </si>
  <si>
    <t>奈美</t>
  </si>
  <si>
    <t>鈴屋①</t>
  </si>
  <si>
    <t>鈴屋②</t>
  </si>
  <si>
    <t>O -01②</t>
  </si>
  <si>
    <t>O -01①</t>
  </si>
  <si>
    <t>虹ヶ丘5</t>
  </si>
  <si>
    <t>虹ヶ丘6</t>
  </si>
  <si>
    <t>綾羅木南1</t>
  </si>
  <si>
    <t>綾羅木南2・3</t>
  </si>
  <si>
    <t>J -07③</t>
  </si>
  <si>
    <t>山田・赤池</t>
  </si>
  <si>
    <t>員光1・2</t>
  </si>
  <si>
    <t>(水)</t>
  </si>
  <si>
    <t>C -09①</t>
  </si>
  <si>
    <t>川崎3，西千代田</t>
  </si>
  <si>
    <t>C -09②</t>
  </si>
  <si>
    <t>川崎2</t>
  </si>
  <si>
    <t>D -03②</t>
  </si>
  <si>
    <t>D -03①</t>
  </si>
  <si>
    <t>東北山1・2</t>
  </si>
  <si>
    <t>蓮ヶ浴1・2</t>
  </si>
  <si>
    <t>H -10①</t>
  </si>
  <si>
    <t>H -10②</t>
  </si>
  <si>
    <t>E -16①</t>
  </si>
  <si>
    <t>E -16②</t>
  </si>
  <si>
    <t>西大坪</t>
  </si>
  <si>
    <t>大平</t>
  </si>
  <si>
    <t>C -11④</t>
  </si>
  <si>
    <t>新田1</t>
  </si>
  <si>
    <t>新田①･鞠生町①</t>
  </si>
  <si>
    <t>B -10③</t>
  </si>
  <si>
    <t>（</t>
  </si>
  <si>
    <t>）</t>
  </si>
  <si>
    <t>コード№</t>
  </si>
  <si>
    <t>配布エリア</t>
  </si>
  <si>
    <t>コード№</t>
  </si>
  <si>
    <t>A -01</t>
  </si>
  <si>
    <t>E -01</t>
  </si>
  <si>
    <t>E -03①</t>
  </si>
  <si>
    <t>E -03②</t>
  </si>
  <si>
    <t>B -01</t>
  </si>
  <si>
    <t>E -05</t>
  </si>
  <si>
    <t>B -04①</t>
  </si>
  <si>
    <t>B -04②</t>
  </si>
  <si>
    <t>E -08</t>
  </si>
  <si>
    <t>B -06①</t>
  </si>
  <si>
    <t>B -06②</t>
  </si>
  <si>
    <t>E -11①</t>
  </si>
  <si>
    <t>B -06③</t>
  </si>
  <si>
    <t>E -11②</t>
  </si>
  <si>
    <t>B -07①</t>
  </si>
  <si>
    <t>E -12</t>
  </si>
  <si>
    <t>B -07②</t>
  </si>
  <si>
    <t>B -11①</t>
  </si>
  <si>
    <t xml:space="preserve"> I -01</t>
  </si>
  <si>
    <t>B -11②</t>
  </si>
  <si>
    <t>B -13①</t>
  </si>
  <si>
    <t xml:space="preserve"> I -04①</t>
  </si>
  <si>
    <t>B -13②</t>
  </si>
  <si>
    <t xml:space="preserve"> I -04②</t>
  </si>
  <si>
    <t>B -14</t>
  </si>
  <si>
    <t>B -15</t>
  </si>
  <si>
    <t>B -17</t>
  </si>
  <si>
    <t>B -18①</t>
  </si>
  <si>
    <t>B -18②</t>
  </si>
  <si>
    <t xml:space="preserve"> I -10①</t>
  </si>
  <si>
    <t xml:space="preserve"> I -10②</t>
  </si>
  <si>
    <t>C -01</t>
  </si>
  <si>
    <t>C -02①</t>
  </si>
  <si>
    <t xml:space="preserve"> I -12①</t>
  </si>
  <si>
    <t>C -02②</t>
  </si>
  <si>
    <t xml:space="preserve"> I -12②</t>
  </si>
  <si>
    <t xml:space="preserve"> I -14①</t>
  </si>
  <si>
    <t xml:space="preserve"> I -14②</t>
  </si>
  <si>
    <t>C -06</t>
  </si>
  <si>
    <t xml:space="preserve"> I -15①</t>
  </si>
  <si>
    <t>C -07</t>
  </si>
  <si>
    <t xml:space="preserve"> I -15②</t>
  </si>
  <si>
    <t xml:space="preserve"> I -16①</t>
  </si>
  <si>
    <t xml:space="preserve"> I -16②</t>
  </si>
  <si>
    <t xml:space="preserve"> I -17①</t>
  </si>
  <si>
    <t>D -01①</t>
  </si>
  <si>
    <t xml:space="preserve"> I -17②</t>
  </si>
  <si>
    <t>D -01②</t>
  </si>
  <si>
    <t xml:space="preserve"> I -18</t>
  </si>
  <si>
    <t xml:space="preserve"> I -19①</t>
  </si>
  <si>
    <t xml:space="preserve"> I -19②</t>
  </si>
  <si>
    <t xml:space="preserve"> I -21</t>
  </si>
  <si>
    <t>D -06①</t>
  </si>
  <si>
    <t xml:space="preserve"> I -22</t>
  </si>
  <si>
    <t>D -06②</t>
  </si>
  <si>
    <t>D -07</t>
  </si>
  <si>
    <t>Ｓ -01</t>
  </si>
  <si>
    <t>D -08</t>
  </si>
  <si>
    <t>Ｓ -02</t>
  </si>
  <si>
    <t>D -09①</t>
  </si>
  <si>
    <t>Ｓ -07</t>
  </si>
  <si>
    <t>D -10①</t>
  </si>
  <si>
    <t>D -10②</t>
  </si>
  <si>
    <t>貴船1</t>
  </si>
  <si>
    <t>貴船2</t>
  </si>
  <si>
    <t>L -02①</t>
  </si>
  <si>
    <t>L -02②</t>
  </si>
  <si>
    <t>川棚①</t>
  </si>
  <si>
    <t>川棚②</t>
  </si>
  <si>
    <t>赤田1①・4</t>
  </si>
  <si>
    <t>赤田1②・佐畑2・4①</t>
  </si>
  <si>
    <t>佐畑3①・4②・5・6</t>
  </si>
  <si>
    <t>佐畑1・3②</t>
  </si>
  <si>
    <t>維新公園5①・6</t>
  </si>
  <si>
    <t>維新公園1・5②</t>
  </si>
  <si>
    <t>中東4①</t>
  </si>
  <si>
    <t>維新公園2・3・4</t>
  </si>
  <si>
    <t>下東3・4</t>
  </si>
  <si>
    <t>下東1・2</t>
  </si>
  <si>
    <t>中東1①</t>
  </si>
  <si>
    <t>中東1②・2・4②</t>
  </si>
  <si>
    <t>上東1</t>
  </si>
  <si>
    <t>上東2</t>
  </si>
  <si>
    <t>上東3・中東3・赤田2①</t>
  </si>
  <si>
    <t>赤田2②・3</t>
  </si>
  <si>
    <t>矢原①（下湯田）</t>
  </si>
  <si>
    <t>矢原町</t>
  </si>
  <si>
    <t>若宮</t>
  </si>
  <si>
    <t>穂積</t>
  </si>
  <si>
    <t>矢原②</t>
  </si>
  <si>
    <t>矢原③（市営住宅）</t>
  </si>
  <si>
    <t>矢原④（中矢原）</t>
  </si>
  <si>
    <t>矢原⑤（下矢原）</t>
  </si>
  <si>
    <t>朝田①（岩富）</t>
  </si>
  <si>
    <t>朝田②（鴨原・坂東・三作）</t>
  </si>
  <si>
    <t>朝田③（朝田ヒルズ）</t>
  </si>
  <si>
    <t>朝田④（勝井・高井）</t>
  </si>
  <si>
    <t>朝田⑤（和田）</t>
  </si>
  <si>
    <t>平井①（上平井）</t>
  </si>
  <si>
    <t>平井②（上平井）</t>
  </si>
  <si>
    <t>平井③（古曽）</t>
  </si>
  <si>
    <t>平井④</t>
  </si>
  <si>
    <t>平井⑭（中野）</t>
  </si>
  <si>
    <t>吉田①（大塚沖団地）・黒川①</t>
  </si>
  <si>
    <t>吉田②（県営住宅）</t>
  </si>
  <si>
    <t>黒川②（県営住宅）</t>
  </si>
  <si>
    <t>吉田③（岡大塚）・黒川③</t>
  </si>
  <si>
    <t>吉田④</t>
  </si>
  <si>
    <t>吉田⑤</t>
  </si>
  <si>
    <t>吉田⑥（馬木・神郷）</t>
  </si>
  <si>
    <t>吉田⑦（中河内・内山）</t>
  </si>
  <si>
    <t>黒川④（瀬利黒・宮ノ馬場）</t>
  </si>
  <si>
    <t>黒川⑤（中村・小出・河内）</t>
  </si>
  <si>
    <t>黒川⑥（西京グリーンタウン・西）</t>
  </si>
  <si>
    <t>黒川⑦（閏団地）</t>
  </si>
  <si>
    <t>黒川⑧（岡小路）</t>
  </si>
  <si>
    <t>黒川⑪（福良）</t>
  </si>
  <si>
    <t>黒川⑫（吉野）</t>
  </si>
  <si>
    <t>黒川⑬（平野）</t>
  </si>
  <si>
    <t>佐山①（佐山東）</t>
  </si>
  <si>
    <t>佐山②（小路）</t>
  </si>
  <si>
    <t>佐山③（佐山ハビテーション）</t>
  </si>
  <si>
    <t>佐山④（佐山西）</t>
  </si>
  <si>
    <t>佐山⑤（由良）</t>
  </si>
  <si>
    <t>佐山⑥（渚・新地）</t>
  </si>
  <si>
    <t>上郷①（仁保津上）</t>
  </si>
  <si>
    <t>上郷②（仁保津下）</t>
  </si>
  <si>
    <t>上郷③（岩屋）</t>
  </si>
  <si>
    <t>上郷④（光ヶ丘団地）</t>
  </si>
  <si>
    <t>小郡みらい町1・2</t>
  </si>
  <si>
    <t>上郷⑤（ヴェルコリーナ）</t>
  </si>
  <si>
    <t>上郷⑥（山口芸術短大前）</t>
  </si>
  <si>
    <t>上郷⑦（八方原・森下）</t>
  </si>
  <si>
    <t>上郷⑧（宮の原）</t>
  </si>
  <si>
    <t>小郡新町6・7</t>
  </si>
  <si>
    <t>小郡新町3・4・5</t>
  </si>
  <si>
    <t>小郡新町1・2</t>
  </si>
  <si>
    <t>小郡円座東町・小郡円座西町</t>
  </si>
  <si>
    <t>小郡金堀町</t>
  </si>
  <si>
    <t>小郡尾崎町・山手上町</t>
  </si>
  <si>
    <t>下郷①（柳井田西）</t>
  </si>
  <si>
    <t>下郷②（柳井田東）</t>
  </si>
  <si>
    <t>下郷③（山手上）</t>
  </si>
  <si>
    <t>下郷④（山手下）</t>
  </si>
  <si>
    <t>下郷⑤（中央通）</t>
  </si>
  <si>
    <t>下郷⑥（津市上・下）</t>
  </si>
  <si>
    <t>下郷⑦（田町）</t>
  </si>
  <si>
    <t>下郷⑧（津市中・新丁・大正上）</t>
  </si>
  <si>
    <t>下郷⑨（東津中・元橋）</t>
  </si>
  <si>
    <t>下郷⑩（東津上・下）</t>
  </si>
  <si>
    <t>下郷⑪（矢足）</t>
  </si>
  <si>
    <t>下郷⑫（明治北）</t>
  </si>
  <si>
    <t>下郷⑬（大正中・下）</t>
  </si>
  <si>
    <t>下郷⑭（長谷）</t>
  </si>
  <si>
    <t>下郷⑮（柏崎・新開）</t>
  </si>
  <si>
    <t>小郡花園町・小郡平砂町･小郡黄金町</t>
  </si>
  <si>
    <t>小郡御幸町</t>
  </si>
  <si>
    <t>小郡高砂町・小郡緑町①</t>
  </si>
  <si>
    <t>小郡大江町・小郡緑町②</t>
  </si>
  <si>
    <t>嘉川①（赤坂）</t>
  </si>
  <si>
    <t>嘉川②（稽古屋）</t>
  </si>
  <si>
    <t>嘉川③（市・中市）</t>
  </si>
  <si>
    <t>嘉川④（福岡）</t>
  </si>
  <si>
    <t>嘉川⑤（免地）</t>
  </si>
  <si>
    <t>嘉川⑥（上嘉川）</t>
  </si>
  <si>
    <t>嘉川⑦（上中野）</t>
  </si>
  <si>
    <t>嘉川⑧（中野緑団地）</t>
  </si>
  <si>
    <t>嘉川⑨（幸の橋団地）</t>
  </si>
  <si>
    <t>嘉川⑩（下高根）</t>
  </si>
  <si>
    <t>嘉川⑪（今津）</t>
  </si>
  <si>
    <t>嘉川⑫（深溝）</t>
  </si>
  <si>
    <t>嘉川⑬（下中野）</t>
  </si>
  <si>
    <t>嘉川⑭（上高根）</t>
  </si>
  <si>
    <t>嘉川⑮</t>
  </si>
  <si>
    <t>嘉川⑯（原条・今井）</t>
  </si>
  <si>
    <t>阿知須①（岩倉）</t>
  </si>
  <si>
    <t>阿知須②（砂郷）</t>
  </si>
  <si>
    <t>阿知須④（浜）</t>
  </si>
  <si>
    <t>阿知須⑤（寺河内・北祝・東条・縄田）</t>
  </si>
  <si>
    <t>阿知須⑥（西祝）</t>
  </si>
  <si>
    <t>阿知須⑦（源河）</t>
  </si>
  <si>
    <t>阿知須⑧（井関）</t>
  </si>
  <si>
    <t>阿知須⑨（野口）</t>
  </si>
  <si>
    <t>阿知須⑩（仙在）</t>
  </si>
  <si>
    <t>阿知須⑪（きらら浜）</t>
  </si>
  <si>
    <t>中郷（一部）・下郷①（中屋・高野）</t>
  </si>
  <si>
    <t>宮野上①（入野・岩川）</t>
  </si>
  <si>
    <t>宮野上②（龍花・石丸）</t>
  </si>
  <si>
    <t>宮野上③（仁保地・七房）</t>
  </si>
  <si>
    <t>宮野上④（大山路）</t>
  </si>
  <si>
    <t>宮野上⑤（河原）</t>
  </si>
  <si>
    <t>宮野上⑥（熊坂）</t>
  </si>
  <si>
    <t>宮野下①（上恋路）</t>
  </si>
  <si>
    <t>宮野下②（中恋路）</t>
  </si>
  <si>
    <t>宮野下③（北恋路市営住宅）</t>
  </si>
  <si>
    <t>宮野上⑦（スポーツの森）・宮野下④</t>
  </si>
  <si>
    <t>宮野下⑤</t>
  </si>
  <si>
    <t>宮野下⑥（住吉）・青葉台</t>
  </si>
  <si>
    <t>桜畠6・平野3</t>
  </si>
  <si>
    <t>宮野下⑦・桜畠4</t>
  </si>
  <si>
    <t>桜畠3・5①</t>
  </si>
  <si>
    <t>桜畠5②</t>
  </si>
  <si>
    <t>桜畠1①・2</t>
  </si>
  <si>
    <t>折本1・2①</t>
  </si>
  <si>
    <t>折本2②</t>
  </si>
  <si>
    <t>宮野下⑧（下恋路）</t>
  </si>
  <si>
    <t>宮野下⑨（自衛隊官舎）</t>
  </si>
  <si>
    <t>平野1・2・緑ヶ丘</t>
  </si>
  <si>
    <t>江良2①・3①・七尾台</t>
  </si>
  <si>
    <t>江良2②・3②</t>
  </si>
  <si>
    <t>桜畠1②・三の宮1・2</t>
  </si>
  <si>
    <t>道祖①・堂の前・円政寺町</t>
  </si>
  <si>
    <t>道祖②・古熊3</t>
  </si>
  <si>
    <t>下竪小路①・石観音・大殿大路・円政寺</t>
  </si>
  <si>
    <t>滝町・大手・春日</t>
  </si>
  <si>
    <t>天花１・野田・八幡馬場</t>
  </si>
  <si>
    <t>糸米2・白石3①</t>
  </si>
  <si>
    <t>白石3②</t>
  </si>
  <si>
    <t>白石1・中央2・4①・亀山</t>
  </si>
  <si>
    <t>本町1・2・中央3</t>
  </si>
  <si>
    <t>中央1①・道場門前1・2</t>
  </si>
  <si>
    <t>中央1②・米屋・中市・大市</t>
  </si>
  <si>
    <t>駅通り2</t>
  </si>
  <si>
    <t>東山1・2②</t>
  </si>
  <si>
    <t>駅通り1・惣太夫</t>
  </si>
  <si>
    <t>旭通り1・2①</t>
  </si>
  <si>
    <t>旭通り2②</t>
  </si>
  <si>
    <t>中央5</t>
  </si>
  <si>
    <t>糸米1・白石2</t>
  </si>
  <si>
    <t>神田・荻町</t>
  </si>
  <si>
    <t>熊野・元町</t>
  </si>
  <si>
    <t>泉都①・中園</t>
  </si>
  <si>
    <t>泉都②</t>
  </si>
  <si>
    <t>松美</t>
  </si>
  <si>
    <t>冨田原・今井</t>
  </si>
  <si>
    <t>湯田温泉1・3・4</t>
  </si>
  <si>
    <t>湯田温泉5</t>
  </si>
  <si>
    <t>湯田温泉6</t>
  </si>
  <si>
    <t>楠木</t>
  </si>
  <si>
    <t>赤妻①（南側）</t>
  </si>
  <si>
    <t>赤妻②（北側）</t>
  </si>
  <si>
    <t>朝倉</t>
  </si>
  <si>
    <t>氷上3③・4②・5・6①</t>
  </si>
  <si>
    <t>氷上6②・7</t>
  </si>
  <si>
    <t>大内長野①（殿河内）</t>
  </si>
  <si>
    <t>大内長野③（長野）・矢田北6</t>
  </si>
  <si>
    <t>大内長野④（大道）</t>
  </si>
  <si>
    <t>矢田北1・2①</t>
  </si>
  <si>
    <t>矢田北2②・3①・大内矢田・大内長野⑤</t>
  </si>
  <si>
    <t>矢田北3②・4・5</t>
  </si>
  <si>
    <t>矢田南4・5①・7①</t>
  </si>
  <si>
    <t>矢田南7②・8</t>
  </si>
  <si>
    <t>矢田南5②・6</t>
  </si>
  <si>
    <t>矢田南3</t>
  </si>
  <si>
    <t>問田1①・大内姫山台</t>
  </si>
  <si>
    <t>問田1②・2・3①</t>
  </si>
  <si>
    <t>問田3②・4・5</t>
  </si>
  <si>
    <t>上小鯖①・下小鯖②（12・13区）</t>
  </si>
  <si>
    <t>上小鯖②（2区）</t>
  </si>
  <si>
    <t>上小鯖③（3・4・5区）</t>
  </si>
  <si>
    <t>下小鯖③（上鯖山・三本松）</t>
  </si>
  <si>
    <t>下小鯖④（7区）</t>
  </si>
  <si>
    <t>下小鯖⑤（禅昌寺）</t>
  </si>
  <si>
    <t>上小鯖④（1区）・下小鯖⑥（百合ヶ丘）</t>
  </si>
  <si>
    <t>下小鯖⑦（9・10区・鳴滝）</t>
  </si>
  <si>
    <t>下小鯖⑧（11区・柊・境）</t>
  </si>
  <si>
    <t>浅江7</t>
  </si>
  <si>
    <t>住吉本町1・2</t>
  </si>
  <si>
    <t>富任5</t>
  </si>
  <si>
    <t>富任7・8・大字富任</t>
  </si>
  <si>
    <t>F -17①</t>
  </si>
  <si>
    <t>F -17②</t>
  </si>
  <si>
    <t>古城・江下</t>
  </si>
  <si>
    <t xml:space="preserve"> I -03</t>
  </si>
  <si>
    <t xml:space="preserve"> I -02①</t>
  </si>
  <si>
    <t xml:space="preserve"> I -02②</t>
  </si>
  <si>
    <t>K -11①</t>
  </si>
  <si>
    <t>K -11②</t>
  </si>
  <si>
    <t>東豊井（松神町北通，新町，神田町，住吉町，二宮町１・２・３）</t>
  </si>
  <si>
    <t>東豊井（豊井，浜原河内）</t>
  </si>
  <si>
    <t>前田1・高畑</t>
  </si>
  <si>
    <t>前田2</t>
  </si>
  <si>
    <t>黒石北1・2</t>
  </si>
  <si>
    <t>黒石北3①・妻崎開作①</t>
  </si>
  <si>
    <t>黒石北3②・妻崎開作②</t>
  </si>
  <si>
    <t>東須恵②（上梅田・岡田屋西）</t>
  </si>
  <si>
    <t>東須恵③（岡田屋）</t>
  </si>
  <si>
    <t>妻崎開作③（西割）</t>
  </si>
  <si>
    <t>妻崎開作④（東割）</t>
  </si>
  <si>
    <t>妻崎開作⑤（西割）</t>
  </si>
  <si>
    <t>妻崎開作⑥（西割・浜崎）</t>
  </si>
  <si>
    <t>東須恵④（恵崎・西園）</t>
  </si>
  <si>
    <t>東須恵⑤（長沢）</t>
  </si>
  <si>
    <t>東須恵⑥（若山）</t>
  </si>
  <si>
    <t>東須恵⑦（第二原・矢沢）</t>
  </si>
  <si>
    <t>妻崎開作⑦（新開作西・東）</t>
  </si>
  <si>
    <t>東須恵⑧（第一原）</t>
  </si>
  <si>
    <t>東須恵⑨（黒石）</t>
  </si>
  <si>
    <t>東須恵⑩（旭ヶ丘）</t>
  </si>
  <si>
    <t>西際波台1～4・際波①</t>
  </si>
  <si>
    <t>東際波台1～8</t>
  </si>
  <si>
    <t>厚南北3①・4</t>
  </si>
  <si>
    <t>厚南北2①・東須恵⑪（中野）・際波②</t>
  </si>
  <si>
    <t>厚南北2②・3②</t>
  </si>
  <si>
    <t>厚南北1・5・西宇部南3・4</t>
  </si>
  <si>
    <t>厚南中央1①・2・4①</t>
  </si>
  <si>
    <t>厚南中央3・5</t>
  </si>
  <si>
    <t>厚南中央4②・6</t>
  </si>
  <si>
    <t>妻崎開作⑧・中野開作</t>
  </si>
  <si>
    <t>厚南中央1②・西宇部南1</t>
  </si>
  <si>
    <t>際波③（上開作）</t>
  </si>
  <si>
    <t>中山</t>
  </si>
  <si>
    <t>際波④（大和団地・ｻﾝｺｰﾎﾟﾗｽ）</t>
  </si>
  <si>
    <t>際波⑤（迫条・春日町）</t>
  </si>
  <si>
    <t>西宇部北2・3②</t>
  </si>
  <si>
    <t>際波⑥（光ヶ丘）</t>
  </si>
  <si>
    <t>際波⑦（多賀丘）・西宇部北1・6②・7</t>
  </si>
  <si>
    <t>山の手</t>
  </si>
  <si>
    <t>上町2・西本町2</t>
  </si>
  <si>
    <t>西中町・南浜町1</t>
  </si>
  <si>
    <t>助田町・居能町1・2</t>
  </si>
  <si>
    <t>鍋倉町・浜町2・南浜町2</t>
  </si>
  <si>
    <t>上条1</t>
  </si>
  <si>
    <t>上条2・北条1・2・藤曲</t>
  </si>
  <si>
    <t>上条3・東藤曲1・2</t>
  </si>
  <si>
    <t>居能町3・文京町</t>
  </si>
  <si>
    <t>上条4・5</t>
  </si>
  <si>
    <t>東平原1・文京台1・2</t>
  </si>
  <si>
    <t>浜田1・2・松崎町</t>
  </si>
  <si>
    <t>岩鼻町・西平原2・3・4</t>
  </si>
  <si>
    <t>西小串1</t>
  </si>
  <si>
    <t>東小串1・2・小串①（東）</t>
  </si>
  <si>
    <t>西小串2・下条1・2・小串②（下条）</t>
  </si>
  <si>
    <t>浜町1・小串③（西・西桃山・小松原）</t>
  </si>
  <si>
    <t>小串④（東桃山・黒岩・二反田）</t>
  </si>
  <si>
    <t>上宇部①（広田）</t>
  </si>
  <si>
    <t>上宇部②（西沖田・川添町）</t>
  </si>
  <si>
    <t>東小羽山町1・2・3・上宇部③</t>
  </si>
  <si>
    <t>中央町2・3・上町1・西本町1</t>
  </si>
  <si>
    <t>松島町・相生町・中央町1</t>
  </si>
  <si>
    <t>寿町1・2・常盤町1</t>
  </si>
  <si>
    <t>新天町1・東本町1・新町</t>
  </si>
  <si>
    <t>港町1・東本町2・新天町2</t>
  </si>
  <si>
    <t>明治町1・2・港町2</t>
  </si>
  <si>
    <t>常藤町・東新川町</t>
  </si>
  <si>
    <t>寿町3・常盤町2</t>
  </si>
  <si>
    <t>西梶返3・東梶返4</t>
  </si>
  <si>
    <t>小松原町1・2・鵜の島町</t>
  </si>
  <si>
    <t>島1・2・3</t>
  </si>
  <si>
    <t>朝日町・若松町</t>
  </si>
  <si>
    <t>琴芝町1・西琴芝1・2</t>
  </si>
  <si>
    <t>琴芝町2・東琴芝1・2</t>
  </si>
  <si>
    <t>中村2・中尾2</t>
  </si>
  <si>
    <t>沼1～3</t>
  </si>
  <si>
    <t>開1・山門4・5</t>
  </si>
  <si>
    <t>山門1～3・寺の前町</t>
  </si>
  <si>
    <t>大小路1～3</t>
  </si>
  <si>
    <t>開2・風呂ヶ迫町・上宇部①（山門）</t>
  </si>
  <si>
    <t>川添1～3・琴崎町</t>
  </si>
  <si>
    <t>ひらき台1～4・上宇部②</t>
  </si>
  <si>
    <t>川上（川上団地）</t>
  </si>
  <si>
    <t>昭和町1・錦町</t>
  </si>
  <si>
    <t>昭和町2・3・幸町</t>
  </si>
  <si>
    <t>松山町3・4・東芝中町</t>
  </si>
  <si>
    <t>松山町5・昭和町4・東見初町</t>
  </si>
  <si>
    <t>明神町1～3・沖宇部①</t>
  </si>
  <si>
    <t>岬町3・八王寺町</t>
  </si>
  <si>
    <t>恩田町2・3</t>
  </si>
  <si>
    <t>恩田町1・芝中町</t>
  </si>
  <si>
    <t>笹山町1</t>
  </si>
  <si>
    <t>亀浦3～5</t>
  </si>
  <si>
    <t>亀浦2・則貞4</t>
  </si>
  <si>
    <t>恩田町4・野原2</t>
  </si>
  <si>
    <t>野中3・則貞3</t>
  </si>
  <si>
    <t>亀浦1・西岐波①（大沢西）</t>
  </si>
  <si>
    <t>西岐波②（ハーモニーヒルズ）</t>
  </si>
  <si>
    <t>西岐波③（片倉）</t>
  </si>
  <si>
    <t>西岐波④（大沢西後）・沖宇部②（常盤台）</t>
  </si>
  <si>
    <t>西岐波⑤（後岡の辻）・上宇部③</t>
  </si>
  <si>
    <t>西岐波⑥（岡の辻）・沖宇部③</t>
  </si>
  <si>
    <t>西岐波⑦（大沢）</t>
  </si>
  <si>
    <t>西岐波⑧（岡の辻団地）・今村南1</t>
  </si>
  <si>
    <t>西岐波⑨（江頭）</t>
  </si>
  <si>
    <t>西岐波⑩・床波1・2・今村南3</t>
  </si>
  <si>
    <t>西岐波⑪・今村北1・2</t>
  </si>
  <si>
    <t>西岐波⑫・今村北5・今村南2</t>
  </si>
  <si>
    <t>西岐波⑬（今村東）・今村北3</t>
  </si>
  <si>
    <t>西岐波⑭（山村）・今村北4</t>
  </si>
  <si>
    <t>西岐波⑮（吉田・白土）</t>
  </si>
  <si>
    <t>西岐波⑯（柳ヶ瀬西側・上の原）</t>
  </si>
  <si>
    <t>西岐波⑰（柳ヶ瀬東側）・東岐波①</t>
  </si>
  <si>
    <t>西岐波⑱（村松北側）</t>
  </si>
  <si>
    <t>西岐波⑲（村松南側）</t>
  </si>
  <si>
    <t>東岐波②（丸尾原）</t>
  </si>
  <si>
    <t>東岐波③（砂山・三軒屋・丸尾原南）</t>
  </si>
  <si>
    <t>東岐波④（波馬田）</t>
  </si>
  <si>
    <t>東岐波⑤（丸尾原西）</t>
  </si>
  <si>
    <t>東岐波⑥（黒崎）</t>
  </si>
  <si>
    <t>東岐波⑦（丸尾原東・丸尾）</t>
  </si>
  <si>
    <t>東岐波⑧（小沢・医療センター）</t>
  </si>
  <si>
    <t>東岐波⑨（古殿）</t>
  </si>
  <si>
    <t>東岐波⑩（磯池・東岐波団地）</t>
  </si>
  <si>
    <t>東岐波⑪（花園西・北原）</t>
  </si>
  <si>
    <t>東岐波⑫（花園東・前田）</t>
  </si>
  <si>
    <t>東岐波⑬（日ノ山・門前）</t>
  </si>
  <si>
    <t>東岐波⑭（岐波浦）</t>
  </si>
  <si>
    <t>旭町１・東高泊①（横土手）</t>
  </si>
  <si>
    <t>新生1～3</t>
  </si>
  <si>
    <t>日の出4・東高泊②（新生町第一）</t>
  </si>
  <si>
    <t>西高泊①（浜）</t>
  </si>
  <si>
    <t>西高泊②（郷・西の郷）</t>
  </si>
  <si>
    <t>西高泊③（大塚・神帆町）</t>
  </si>
  <si>
    <t>石井手1・東高泊③（上木屋）</t>
  </si>
  <si>
    <t>柿の木坂1・東高泊④（江の内）</t>
  </si>
  <si>
    <t>西高泊⑤（南平原）・東高泊⑥（揥山西）</t>
  </si>
  <si>
    <t>西高泊⑥（鳥帽子岩・上の郷）</t>
  </si>
  <si>
    <t>西高泊⑦（船越）・青葉台</t>
  </si>
  <si>
    <t>中川4～6</t>
  </si>
  <si>
    <t>中川1～3・栄町</t>
  </si>
  <si>
    <t>高栄1～3・平成町</t>
  </si>
  <si>
    <t>稲荷町・千代町1</t>
  </si>
  <si>
    <t>千代町2・自由ヶ丘・小野田①（堤田）</t>
  </si>
  <si>
    <t>小野田②（目出・南中川・望見ヶ丘）</t>
  </si>
  <si>
    <t>小野田③（西旦・東旦）</t>
  </si>
  <si>
    <t>有帆①（片山・杵築・南平台）</t>
  </si>
  <si>
    <t>有帆②（共和町・浜田町）・共和台</t>
  </si>
  <si>
    <t>有帆③（大休）・大休団地</t>
  </si>
  <si>
    <t>有帆④（中村・中里団地）</t>
  </si>
  <si>
    <t>有帆⑤・新有帆町</t>
  </si>
  <si>
    <t>中央1～4・港町</t>
  </si>
  <si>
    <t>北竜王町・南竜王町</t>
  </si>
  <si>
    <t>赤崎2・波瀬1</t>
  </si>
  <si>
    <t>小野田④（刈屋・田の尻・木戸）</t>
  </si>
  <si>
    <t>小野田⑤（松浜）</t>
  </si>
  <si>
    <t>小野田⑥（松門・須惠東）</t>
  </si>
  <si>
    <t>小野田⑦（西が迫・波瀬の崎）</t>
  </si>
  <si>
    <t>小野田⑧（南松浜・夏目）</t>
  </si>
  <si>
    <t>小野田⑨（大須恵・本山町）</t>
  </si>
  <si>
    <t>小野田⑩（須田の木）・大学通1</t>
  </si>
  <si>
    <t>小野田⑪（東住吉町）・丸河内</t>
  </si>
  <si>
    <t>小野田⑫（奥・北・南若山）</t>
  </si>
  <si>
    <t>小野田⑬（桜ヶ丘・野来見）</t>
  </si>
  <si>
    <t>小野田⑭（笹尾東・笹尾西）</t>
  </si>
  <si>
    <t>K -01③</t>
  </si>
  <si>
    <t>潮音6</t>
  </si>
  <si>
    <t>潮音7・8</t>
  </si>
  <si>
    <t>M -02③</t>
  </si>
  <si>
    <t>南花岡4</t>
  </si>
  <si>
    <t>H -18①</t>
  </si>
  <si>
    <t>H -18②</t>
  </si>
  <si>
    <t>中六波・日の出</t>
  </si>
  <si>
    <t>松小田南</t>
  </si>
  <si>
    <t>H -03①</t>
  </si>
  <si>
    <t>H -03②</t>
  </si>
  <si>
    <t>平井⑤</t>
  </si>
  <si>
    <t>平井⑥（中原）</t>
  </si>
  <si>
    <t>平井⑦（台・西大畠）</t>
  </si>
  <si>
    <t>平井⑧</t>
  </si>
  <si>
    <t>平井⑨（指出）</t>
  </si>
  <si>
    <t>平井⑩</t>
  </si>
  <si>
    <t>平井⑪（平井西）</t>
  </si>
  <si>
    <t>平井⑫（馬木領）</t>
  </si>
  <si>
    <t>平井⑬</t>
  </si>
  <si>
    <t>平井⑮（中野）</t>
  </si>
  <si>
    <t>平井⑯・黒川⑨（小原）</t>
  </si>
  <si>
    <t>平井⑰（市営住宅）・黒川⑩</t>
  </si>
  <si>
    <t>G -11①</t>
  </si>
  <si>
    <t>G -11②</t>
  </si>
  <si>
    <t>山中1</t>
  </si>
  <si>
    <t>山中2</t>
  </si>
  <si>
    <t>D -02②</t>
  </si>
  <si>
    <t>D -02①</t>
  </si>
  <si>
    <t>北山1，住吉</t>
  </si>
  <si>
    <t>北山2，御山町，浦山2</t>
  </si>
  <si>
    <t>J -12①</t>
  </si>
  <si>
    <t>J -12②</t>
  </si>
  <si>
    <t>田中</t>
  </si>
  <si>
    <t>南花岡2</t>
  </si>
  <si>
    <t>M -02④</t>
  </si>
  <si>
    <t>南花岡3</t>
  </si>
  <si>
    <t>山の田中央</t>
  </si>
  <si>
    <t>吉見本町1・2・吉見古宿町・吉見竜王町</t>
  </si>
  <si>
    <t>吉見新町1・2</t>
  </si>
  <si>
    <t>吉見里町1・2</t>
  </si>
  <si>
    <t>永田本町1～4</t>
  </si>
  <si>
    <t>E -04①</t>
  </si>
  <si>
    <t>E -04②</t>
  </si>
  <si>
    <t>三和①</t>
  </si>
  <si>
    <t>三和②</t>
  </si>
  <si>
    <t>O -10③</t>
  </si>
  <si>
    <t>虹ヶ浜1（南）</t>
  </si>
  <si>
    <t>浅江5</t>
  </si>
  <si>
    <t>O -24①</t>
  </si>
  <si>
    <t>O -24②</t>
  </si>
  <si>
    <t>岩狩1・3</t>
  </si>
  <si>
    <t>三井7</t>
  </si>
  <si>
    <t>大内御堀1・2・3①・4①</t>
  </si>
  <si>
    <t>大内御堀5①・6</t>
  </si>
  <si>
    <t>大内御堀5②・氷上3①</t>
  </si>
  <si>
    <t>大内御堀①・矢田南1・2</t>
  </si>
  <si>
    <t>大内御堀②（下矢田）・氷上1</t>
  </si>
  <si>
    <t>大内御堀③・問田5①</t>
  </si>
  <si>
    <t>大内御堀④（上千坊・中村）</t>
  </si>
  <si>
    <t>大内御堀⑤・氷上2</t>
  </si>
  <si>
    <t>大内御堀⑥（下千坊）</t>
  </si>
  <si>
    <t>大内御堀⑦（姫山団地）</t>
  </si>
  <si>
    <t>大内御堀⑧（小野）</t>
  </si>
  <si>
    <t>大内御堀⑨（菅内）</t>
  </si>
  <si>
    <t>大内御堀⑩（菅内団地）・下小鯖①</t>
  </si>
  <si>
    <t>中央4②</t>
  </si>
  <si>
    <t>緑町</t>
  </si>
  <si>
    <t>小月宮の町・小月西の台</t>
  </si>
  <si>
    <t>小月杉迫1・2（一部）</t>
  </si>
  <si>
    <t>小月杉迫2（一部）・小月茶屋3</t>
  </si>
  <si>
    <t>小月本1・小月市原・小月杉迫3・小月公園</t>
  </si>
  <si>
    <t>K -05①</t>
  </si>
  <si>
    <t>K -05②</t>
  </si>
  <si>
    <t>小月高雄・小月京泊</t>
  </si>
  <si>
    <t>川棚</t>
  </si>
  <si>
    <t>D -11①</t>
  </si>
  <si>
    <t>D -11②</t>
  </si>
  <si>
    <t>周南・下松・光市合計</t>
  </si>
  <si>
    <t>秋穂</t>
  </si>
  <si>
    <t>山口市③ 計</t>
  </si>
  <si>
    <t>H -01～10</t>
  </si>
  <si>
    <t>※手配は防府からとなります</t>
  </si>
  <si>
    <t>山口市③計</t>
  </si>
  <si>
    <t>防府市山口市③計</t>
  </si>
  <si>
    <t>防府②山口③シートにて入力</t>
  </si>
  <si>
    <t>山口市①②③　計</t>
  </si>
  <si>
    <t>A -01①</t>
  </si>
  <si>
    <t>A -01②</t>
  </si>
  <si>
    <t>東須恵①（塩谷台）</t>
  </si>
  <si>
    <t>黒石北4・5</t>
  </si>
  <si>
    <t>松屋本1～4</t>
  </si>
  <si>
    <t>王喜本3・4木屋川南1～3・木屋川本1～5</t>
  </si>
  <si>
    <t>A -02③</t>
  </si>
  <si>
    <t>八王子1①</t>
  </si>
  <si>
    <t>八王子1②</t>
  </si>
  <si>
    <t>B -07③</t>
  </si>
  <si>
    <t>酢貝</t>
  </si>
  <si>
    <t>岩畠1①</t>
  </si>
  <si>
    <t>生野町2（宝町側）</t>
  </si>
  <si>
    <t>生野町2（大学町側）</t>
  </si>
  <si>
    <t>B -04③</t>
  </si>
  <si>
    <t>大神2</t>
  </si>
  <si>
    <t>大神3</t>
  </si>
  <si>
    <t>J -10②</t>
  </si>
  <si>
    <t>J -10①</t>
  </si>
  <si>
    <t>西久米，末広，桜木3（南）</t>
  </si>
  <si>
    <t>下須川</t>
  </si>
  <si>
    <t>Q -09</t>
  </si>
  <si>
    <t>N -06</t>
  </si>
  <si>
    <t>勝間ヶ丘2・3、藤ヶ台</t>
  </si>
  <si>
    <t>E -21①</t>
  </si>
  <si>
    <t>E -21②</t>
  </si>
  <si>
    <t>長崎1・桜山</t>
  </si>
  <si>
    <t>神田1</t>
  </si>
  <si>
    <t>H -27①</t>
  </si>
  <si>
    <t>H -27②</t>
  </si>
  <si>
    <t>松小田本（長府駅前付近）</t>
  </si>
  <si>
    <t>松小田本(ブリヂストン側）</t>
  </si>
  <si>
    <t>C -09①</t>
  </si>
  <si>
    <t>松原町</t>
  </si>
  <si>
    <t>C -09②</t>
  </si>
  <si>
    <t>華浦1②</t>
  </si>
  <si>
    <t>C -09③</t>
  </si>
  <si>
    <t>石が口1①</t>
  </si>
  <si>
    <t>L -11③</t>
  </si>
  <si>
    <t>緑ヶ丘・西高泊⑧</t>
  </si>
  <si>
    <t>西高泊④（神田）・東高泊⑤</t>
  </si>
  <si>
    <t>前町</t>
  </si>
  <si>
    <t>下市</t>
  </si>
  <si>
    <t>J -05③</t>
  </si>
  <si>
    <t>鞍馬3・4</t>
  </si>
  <si>
    <t>鞍馬2・3（一部）</t>
  </si>
  <si>
    <t>E -04①</t>
  </si>
  <si>
    <t>仁井令⑤</t>
  </si>
  <si>
    <t>天花2・3</t>
  </si>
  <si>
    <t>木町</t>
  </si>
  <si>
    <t>A -04①</t>
  </si>
  <si>
    <t>秋根西1・2</t>
  </si>
  <si>
    <t>G -27①</t>
  </si>
  <si>
    <t>G -27②</t>
  </si>
  <si>
    <t>迫3</t>
  </si>
  <si>
    <t>迫4</t>
  </si>
  <si>
    <t>秋根西1・2・秋根南1</t>
  </si>
  <si>
    <t>あすとぴあ5</t>
  </si>
  <si>
    <t>あすとぴあ1～4,6,7</t>
  </si>
  <si>
    <t>J -01②</t>
  </si>
  <si>
    <t>J -06①</t>
  </si>
  <si>
    <t>J -06②</t>
  </si>
  <si>
    <t>ひばりヶ丘(上)</t>
  </si>
  <si>
    <t>ひばりヶ丘(下)</t>
  </si>
  <si>
    <t>K -10①</t>
  </si>
  <si>
    <t>K -10②</t>
  </si>
  <si>
    <t>駅南1・2</t>
  </si>
  <si>
    <t>新川2・3</t>
  </si>
  <si>
    <t>C -12①</t>
  </si>
  <si>
    <t>C -12②</t>
  </si>
  <si>
    <t>C -12①</t>
  </si>
  <si>
    <t>石が口3①</t>
  </si>
  <si>
    <t>石が口3②・鞠生町②</t>
  </si>
  <si>
    <t>C -12②</t>
  </si>
  <si>
    <t>B -16①</t>
  </si>
  <si>
    <t>B -16②</t>
  </si>
  <si>
    <t>芝崎・江良1</t>
  </si>
  <si>
    <t>金古曽</t>
  </si>
  <si>
    <t>F -11②</t>
  </si>
  <si>
    <t>F -11①</t>
  </si>
  <si>
    <t>安岡本3</t>
  </si>
  <si>
    <t>安岡本1</t>
  </si>
  <si>
    <t>H -25①</t>
  </si>
  <si>
    <t>H -25②</t>
  </si>
  <si>
    <t>王司本1・2・4 乃木浜1・2</t>
  </si>
  <si>
    <t>亀浜・王司本3・5・6</t>
  </si>
  <si>
    <t>J -02①</t>
  </si>
  <si>
    <t>J -02③</t>
  </si>
  <si>
    <t>城ヶ丘4（1）</t>
  </si>
  <si>
    <t>城ヶ丘4（2）</t>
  </si>
  <si>
    <t>大神1</t>
  </si>
  <si>
    <t>B -03</t>
  </si>
  <si>
    <t>F -02①</t>
  </si>
  <si>
    <t>F -02②</t>
  </si>
  <si>
    <t>中金剛山上</t>
  </si>
  <si>
    <t>中金剛山西</t>
  </si>
  <si>
    <t>J -18①</t>
  </si>
  <si>
    <t>J -18②</t>
  </si>
  <si>
    <t>中磯，東磯，東浦，南浜</t>
  </si>
  <si>
    <t>西磯，大工，西浦，西本，西浜</t>
  </si>
  <si>
    <t>L -13①</t>
  </si>
  <si>
    <t>L -13②</t>
  </si>
  <si>
    <t>つつじヶ丘</t>
  </si>
  <si>
    <t>若宮町</t>
  </si>
  <si>
    <t>G -09①</t>
  </si>
  <si>
    <t>矢原⑦（高畠）</t>
  </si>
  <si>
    <t>G -09②</t>
  </si>
  <si>
    <t>文京台3</t>
  </si>
  <si>
    <t>東平原2・西平原1</t>
  </si>
  <si>
    <t>温田1・2</t>
  </si>
  <si>
    <t>富田1，平野1</t>
  </si>
  <si>
    <t>B -01②</t>
  </si>
  <si>
    <t>C -10①</t>
  </si>
  <si>
    <t>C -10②</t>
  </si>
  <si>
    <t>川崎1･桶川</t>
  </si>
  <si>
    <t>古川</t>
  </si>
  <si>
    <t>J -17①</t>
  </si>
  <si>
    <t>J -17②</t>
  </si>
  <si>
    <t>櫛ヶ浜（本町,東本町1・2・3）</t>
  </si>
  <si>
    <t>櫛ヶ浜（中町,本町）</t>
  </si>
  <si>
    <t>H -17②</t>
  </si>
  <si>
    <t>H -17③</t>
  </si>
  <si>
    <t>東観音</t>
  </si>
  <si>
    <t>西観音</t>
  </si>
  <si>
    <t>G -08③</t>
  </si>
  <si>
    <t>矢原⑥（中矢原）</t>
  </si>
  <si>
    <t>矢原⑧（高畠）</t>
  </si>
  <si>
    <t>E -35①</t>
  </si>
  <si>
    <t>E -35②</t>
  </si>
  <si>
    <t>上田中7</t>
  </si>
  <si>
    <t>上田中5・6</t>
  </si>
  <si>
    <t>Q -03</t>
  </si>
  <si>
    <t>夢ヶ丘団地</t>
  </si>
  <si>
    <t>L -12①</t>
  </si>
  <si>
    <t>L -12②</t>
  </si>
  <si>
    <t>昭和町1，昭和通上</t>
  </si>
  <si>
    <t>昭和町2，昭和通</t>
  </si>
  <si>
    <t>松屋本2・5・松屋東1～3・松屋上1～3</t>
  </si>
  <si>
    <t>B -10④</t>
  </si>
  <si>
    <t>D -16①</t>
  </si>
  <si>
    <t>D -16②</t>
  </si>
  <si>
    <t>新椋野2・3、椋野3（宝町寄り）</t>
  </si>
  <si>
    <t>新椋野1、椋野3（椋野2寄り）</t>
  </si>
  <si>
    <t>楠乃1・2（一部）・一の宮卸本・卸新</t>
  </si>
  <si>
    <t>C -03③</t>
  </si>
  <si>
    <t>西宇部北4</t>
  </si>
  <si>
    <t>西宇部北3①</t>
  </si>
  <si>
    <t>栄①・維新①・平成①・前田①・三軒屋①</t>
  </si>
  <si>
    <t>栄②・維新②・平成②・給領・前田②・三軒屋②・若草</t>
  </si>
  <si>
    <t>阿知須③（飛石）</t>
  </si>
  <si>
    <t>C -12③</t>
  </si>
  <si>
    <t>椎木</t>
  </si>
  <si>
    <t>野村3</t>
  </si>
  <si>
    <t>O -03①</t>
  </si>
  <si>
    <t>O -03②</t>
  </si>
  <si>
    <t>丸山3.4区</t>
  </si>
  <si>
    <t>丸山1.2区</t>
  </si>
  <si>
    <t>消費税（10％）</t>
  </si>
  <si>
    <t xml:space="preserve"> I -20①</t>
  </si>
  <si>
    <t xml:space="preserve"> I -20②</t>
  </si>
  <si>
    <t xml:space="preserve"> I -20③</t>
  </si>
  <si>
    <t>問田3③・大内小京都①</t>
  </si>
  <si>
    <t>大内小京都②</t>
  </si>
  <si>
    <t>大内小京都③</t>
  </si>
  <si>
    <t>G -02①</t>
  </si>
  <si>
    <t>G -02②</t>
  </si>
  <si>
    <t>幸町</t>
  </si>
  <si>
    <t>宝町</t>
  </si>
  <si>
    <t>侍1</t>
  </si>
  <si>
    <t>侍2・南之町</t>
  </si>
  <si>
    <t>中央町②･駅南町②･桑山1①</t>
  </si>
  <si>
    <t>寿町②･桑山2①</t>
  </si>
  <si>
    <t>石が口1②･2・桑南1①・桑山1②</t>
  </si>
  <si>
    <t>A -07①</t>
  </si>
  <si>
    <t>A -07②</t>
  </si>
  <si>
    <t>新田1･2</t>
  </si>
  <si>
    <t>大内長野②（長野）</t>
  </si>
  <si>
    <t>大内長野⑥（宮の馬場）</t>
  </si>
  <si>
    <t>西桝町</t>
  </si>
  <si>
    <t>C -05②</t>
  </si>
  <si>
    <t>清末（時末団地）</t>
  </si>
  <si>
    <t>下竪小路③・後河原②・中河原・新馬場</t>
  </si>
  <si>
    <t>伊倉新2（一部）～5</t>
  </si>
  <si>
    <t>大字伊倉・伊倉東（一部）</t>
  </si>
  <si>
    <t>伊倉東（一部）・伊倉新1・2（一部）</t>
  </si>
  <si>
    <t>C -07①</t>
  </si>
  <si>
    <t>C -07②</t>
  </si>
  <si>
    <t>中央町①･お茶屋町①・三田尻1③</t>
  </si>
  <si>
    <t>岡村町①･お茶屋町②</t>
  </si>
  <si>
    <t>B -01③</t>
  </si>
  <si>
    <t>浜田1</t>
  </si>
  <si>
    <t>C -06③</t>
  </si>
  <si>
    <t>古市2</t>
  </si>
  <si>
    <t>古市1，古泉1</t>
  </si>
  <si>
    <t>J -12③</t>
  </si>
  <si>
    <t>蔵光（西）</t>
  </si>
  <si>
    <t>蔵光（東）</t>
  </si>
  <si>
    <t xml:space="preserve"> I -04③</t>
  </si>
  <si>
    <t>大内御堀3②・4②・</t>
  </si>
  <si>
    <t>氷上3②・4①</t>
  </si>
  <si>
    <t>G -04①</t>
  </si>
  <si>
    <t>G -04②</t>
  </si>
  <si>
    <t>周布</t>
  </si>
  <si>
    <t>湯田温泉2</t>
  </si>
  <si>
    <t>古熊１・東山2①</t>
  </si>
  <si>
    <t>古熊2</t>
  </si>
  <si>
    <t>C -03①</t>
  </si>
  <si>
    <t>土井1，政所1（西）</t>
  </si>
  <si>
    <t>土井2，政所1(東）</t>
  </si>
  <si>
    <t>C -03②</t>
  </si>
  <si>
    <t>角倉1、福浦3</t>
  </si>
  <si>
    <t>角倉4、江の浦9</t>
  </si>
  <si>
    <t>D -23①</t>
  </si>
  <si>
    <t>D -23②</t>
  </si>
  <si>
    <t>石神・幡生1</t>
  </si>
  <si>
    <t>山の口</t>
  </si>
  <si>
    <t>上竪小路②・香山・水の上</t>
  </si>
  <si>
    <t>下竪小路②・後河原①・上竪小路①</t>
  </si>
  <si>
    <t>G -03①</t>
  </si>
  <si>
    <t>G -03②</t>
  </si>
  <si>
    <t>葵1</t>
  </si>
  <si>
    <t>葵2</t>
  </si>
  <si>
    <t>B -05③</t>
  </si>
  <si>
    <t>国衙5②・岸津1①</t>
  </si>
  <si>
    <t>岸津2①・沖今宿1②</t>
  </si>
  <si>
    <t>C -02③</t>
  </si>
  <si>
    <t>新町中，新町東</t>
  </si>
  <si>
    <t>古市北</t>
  </si>
  <si>
    <t>H -22①</t>
  </si>
  <si>
    <t>H -22②</t>
  </si>
  <si>
    <t>満珠（さつきが丘）</t>
  </si>
  <si>
    <t xml:space="preserve"> I -02③</t>
  </si>
  <si>
    <t>鰐石・宮島①</t>
  </si>
  <si>
    <t>宮島②</t>
  </si>
  <si>
    <t>C -05①</t>
  </si>
  <si>
    <t>C -05②</t>
  </si>
  <si>
    <t>政所3</t>
  </si>
  <si>
    <t>政所4</t>
  </si>
  <si>
    <t>F -06①</t>
  </si>
  <si>
    <t>F -06②</t>
  </si>
  <si>
    <t>高尾団地</t>
  </si>
  <si>
    <t>J -11①</t>
  </si>
  <si>
    <t>J -11②</t>
  </si>
  <si>
    <t>横浜町</t>
  </si>
  <si>
    <t>田中東・西</t>
  </si>
  <si>
    <t>上一の井手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</si>
</sst>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m/d;@"/>
    <numFmt numFmtId="180" formatCode="0.0%"/>
    <numFmt numFmtId="181" formatCode="#,##0.000_ "/>
    <numFmt numFmtId="182" formatCode="m&quot;月&quot;d&quot;日&quot;;@"/>
    <numFmt numFmtId="183" formatCode="###,###&quot;枚&quot;"/>
    <numFmt numFmtId="184" formatCode="#,##0.00_ "/>
    <numFmt numFmtId="185" formatCode="0.00_ "/>
    <numFmt numFmtId="186" formatCode="#,##0.0_ "/>
    <numFmt numFmtId="187" formatCode=";;;"/>
    <numFmt numFmtId="188" formatCode="yyyy/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9"/>
      <color indexed="9"/>
      <name val="MS UI Gothic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10"/>
      <name val="MS UI Gothic"/>
      <family val="3"/>
    </font>
    <font>
      <sz val="9"/>
      <name val="MS UI Gothic"/>
      <family val="3"/>
    </font>
    <font>
      <sz val="9"/>
      <color indexed="9"/>
      <name val="MS UI Gothic"/>
      <family val="3"/>
    </font>
    <font>
      <sz val="9"/>
      <name val="ＭＳ Ｐゴシック"/>
      <family val="3"/>
    </font>
    <font>
      <sz val="11"/>
      <name val="MS UI Gothic"/>
      <family val="3"/>
    </font>
    <font>
      <sz val="6"/>
      <name val="明朝"/>
      <family val="1"/>
    </font>
    <font>
      <sz val="10"/>
      <color indexed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b/>
      <sz val="10"/>
      <color indexed="9"/>
      <name val="MS UI Gothic"/>
      <family val="3"/>
    </font>
    <font>
      <sz val="9"/>
      <name val="明朝"/>
      <family val="1"/>
    </font>
    <font>
      <sz val="8"/>
      <name val="明朝"/>
      <family val="1"/>
    </font>
    <font>
      <b/>
      <sz val="9"/>
      <name val="明朝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9"/>
      </left>
      <right style="hair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9"/>
      </left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15">
    <xf numFmtId="0" fontId="0" fillId="0" borderId="0" xfId="0" applyAlignment="1">
      <alignment/>
    </xf>
    <xf numFmtId="0" fontId="28" fillId="0" borderId="0" xfId="68" applyFont="1" applyAlignment="1">
      <alignment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38" fontId="28" fillId="0" borderId="10" xfId="50" applyFont="1" applyBorder="1" applyAlignment="1">
      <alignment horizontal="right" vertical="center"/>
    </xf>
    <xf numFmtId="38" fontId="28" fillId="0" borderId="10" xfId="50" applyFont="1" applyFill="1" applyBorder="1" applyAlignment="1">
      <alignment horizontal="right" vertical="center"/>
    </xf>
    <xf numFmtId="0" fontId="28" fillId="0" borderId="10" xfId="68" applyFont="1" applyBorder="1" applyAlignment="1">
      <alignment horizontal="left" vertical="center"/>
      <protection/>
    </xf>
    <xf numFmtId="177" fontId="28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30" fillId="0" borderId="10" xfId="68" applyFont="1" applyBorder="1" applyAlignment="1">
      <alignment vertical="center"/>
      <protection/>
    </xf>
    <xf numFmtId="0" fontId="30" fillId="0" borderId="0" xfId="68" applyFont="1" applyAlignment="1">
      <alignment vertical="center"/>
      <protection/>
    </xf>
    <xf numFmtId="0" fontId="29" fillId="0" borderId="11" xfId="68" applyFont="1" applyBorder="1" applyAlignment="1">
      <alignment horizontal="center" vertical="center"/>
      <protection/>
    </xf>
    <xf numFmtId="0" fontId="30" fillId="0" borderId="0" xfId="68" applyFont="1" applyAlignment="1">
      <alignment horizontal="right" vertical="center"/>
      <protection/>
    </xf>
    <xf numFmtId="0" fontId="30" fillId="24" borderId="12" xfId="68" applyFont="1" applyFill="1" applyBorder="1" applyAlignment="1">
      <alignment horizontal="center" vertical="center"/>
      <protection/>
    </xf>
    <xf numFmtId="0" fontId="31" fillId="24" borderId="12" xfId="68" applyFont="1" applyFill="1" applyBorder="1" applyAlignment="1">
      <alignment horizontal="center" vertical="center"/>
      <protection/>
    </xf>
    <xf numFmtId="0" fontId="30" fillId="0" borderId="0" xfId="68" applyFont="1" applyFill="1" applyAlignment="1">
      <alignment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 locked="0"/>
    </xf>
    <xf numFmtId="0" fontId="29" fillId="0" borderId="0" xfId="68" applyFont="1" applyAlignment="1" applyProtection="1">
      <alignment horizontal="center" vertical="center"/>
      <protection locked="0"/>
    </xf>
    <xf numFmtId="0" fontId="29" fillId="0" borderId="0" xfId="68" applyFont="1" applyAlignment="1">
      <alignment horizontal="left" vertical="center"/>
      <protection/>
    </xf>
    <xf numFmtId="0" fontId="32" fillId="0" borderId="0" xfId="0" applyFont="1" applyFill="1" applyBorder="1" applyAlignment="1">
      <alignment vertical="center"/>
    </xf>
    <xf numFmtId="0" fontId="30" fillId="0" borderId="0" xfId="68" applyFont="1" applyFill="1" applyBorder="1" applyAlignment="1">
      <alignment horizontal="left" vertical="center"/>
      <protection/>
    </xf>
    <xf numFmtId="176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Fill="1" applyBorder="1" applyAlignment="1" applyProtection="1">
      <alignment vertical="center"/>
      <protection locked="0"/>
    </xf>
    <xf numFmtId="0" fontId="30" fillId="0" borderId="0" xfId="68" applyFont="1" applyFill="1" applyBorder="1" applyAlignment="1">
      <alignment vertical="center"/>
      <protection/>
    </xf>
    <xf numFmtId="0" fontId="26" fillId="21" borderId="10" xfId="0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>
      <alignment horizontal="right" vertical="center"/>
    </xf>
    <xf numFmtId="0" fontId="30" fillId="0" borderId="0" xfId="68" applyFont="1" applyBorder="1" applyAlignment="1" applyProtection="1">
      <alignment vertical="center"/>
      <protection locked="0"/>
    </xf>
    <xf numFmtId="0" fontId="26" fillId="21" borderId="10" xfId="0" applyFont="1" applyFill="1" applyBorder="1" applyAlignment="1">
      <alignment horizontal="left" vertical="center"/>
    </xf>
    <xf numFmtId="0" fontId="28" fillId="0" borderId="0" xfId="68" applyFont="1" applyFill="1" applyBorder="1" applyAlignment="1">
      <alignment horizontal="center" vertical="center" textRotation="255"/>
      <protection/>
    </xf>
    <xf numFmtId="0" fontId="25" fillId="0" borderId="0" xfId="68" applyFont="1" applyFill="1" applyBorder="1" applyAlignment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30" fillId="0" borderId="0" xfId="68" applyFont="1" applyBorder="1" applyAlignment="1">
      <alignment vertical="center"/>
      <protection/>
    </xf>
    <xf numFmtId="0" fontId="29" fillId="0" borderId="0" xfId="68" applyFont="1" applyBorder="1" applyAlignment="1" applyProtection="1">
      <alignment horizontal="center" vertical="center"/>
      <protection locked="0"/>
    </xf>
    <xf numFmtId="0" fontId="30" fillId="0" borderId="0" xfId="68" applyFont="1" applyBorder="1" applyAlignment="1">
      <alignment horizontal="center" vertical="center"/>
      <protection/>
    </xf>
    <xf numFmtId="0" fontId="30" fillId="0" borderId="13" xfId="68" applyFont="1" applyFill="1" applyBorder="1" applyAlignment="1">
      <alignment horizontal="left" vertical="center"/>
      <protection/>
    </xf>
    <xf numFmtId="178" fontId="32" fillId="0" borderId="13" xfId="0" applyNumberFormat="1" applyFont="1" applyFill="1" applyBorder="1" applyAlignment="1">
      <alignment horizontal="right" vertical="center"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0" xfId="68" applyFont="1" applyFill="1" applyBorder="1" applyAlignment="1">
      <alignment vertical="center" shrinkToFit="1"/>
      <protection/>
    </xf>
    <xf numFmtId="0" fontId="36" fillId="0" borderId="0" xfId="68" applyFont="1" applyFill="1" applyBorder="1" applyAlignment="1">
      <alignment horizontal="left" vertical="center"/>
      <protection/>
    </xf>
    <xf numFmtId="0" fontId="30" fillId="0" borderId="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>
      <alignment horizontal="center" vertical="center"/>
      <protection/>
    </xf>
    <xf numFmtId="0" fontId="30" fillId="0" borderId="0" xfId="68" applyFont="1" applyAlignment="1" applyProtection="1">
      <alignment vertical="center"/>
      <protection/>
    </xf>
    <xf numFmtId="0" fontId="30" fillId="0" borderId="0" xfId="68" applyFont="1" applyAlignment="1" applyProtection="1">
      <alignment horizontal="center" vertical="center"/>
      <protection/>
    </xf>
    <xf numFmtId="38" fontId="30" fillId="0" borderId="0" xfId="50" applyFont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center" vertical="center"/>
      <protection/>
    </xf>
    <xf numFmtId="0" fontId="30" fillId="0" borderId="15" xfId="68" applyFont="1" applyBorder="1" applyAlignment="1" applyProtection="1">
      <alignment horizontal="center" vertical="center"/>
      <protection/>
    </xf>
    <xf numFmtId="0" fontId="30" fillId="0" borderId="16" xfId="68" applyFont="1" applyBorder="1" applyAlignment="1" applyProtection="1">
      <alignment horizontal="center" vertical="center"/>
      <protection/>
    </xf>
    <xf numFmtId="0" fontId="33" fillId="0" borderId="0" xfId="68" applyFont="1" applyAlignment="1" applyProtection="1">
      <alignment vertical="center"/>
      <protection locked="0"/>
    </xf>
    <xf numFmtId="0" fontId="30" fillId="0" borderId="0" xfId="68" applyFont="1" applyAlignment="1" applyProtection="1">
      <alignment horizontal="left" vertical="center"/>
      <protection locked="0"/>
    </xf>
    <xf numFmtId="0" fontId="30" fillId="0" borderId="0" xfId="68" applyFont="1" applyAlignment="1">
      <alignment horizontal="center" vertical="center"/>
      <protection/>
    </xf>
    <xf numFmtId="0" fontId="29" fillId="0" borderId="0" xfId="68" applyFont="1" applyAlignment="1">
      <alignment vertical="center"/>
      <protection/>
    </xf>
    <xf numFmtId="176" fontId="30" fillId="0" borderId="0" xfId="68" applyNumberFormat="1" applyFont="1" applyBorder="1" applyAlignment="1">
      <alignment vertical="center"/>
      <protection/>
    </xf>
    <xf numFmtId="178" fontId="32" fillId="0" borderId="0" xfId="0" applyNumberFormat="1" applyFont="1" applyFill="1" applyBorder="1" applyAlignment="1">
      <alignment horizontal="right" vertical="center" shrinkToFit="1"/>
    </xf>
    <xf numFmtId="0" fontId="29" fillId="0" borderId="0" xfId="68" applyFont="1" applyBorder="1" applyAlignment="1">
      <alignment horizontal="center" vertical="center"/>
      <protection/>
    </xf>
    <xf numFmtId="0" fontId="29" fillId="0" borderId="0" xfId="68" applyFont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/>
      <protection locked="0"/>
    </xf>
    <xf numFmtId="178" fontId="30" fillId="0" borderId="0" xfId="68" applyNumberFormat="1" applyFont="1" applyFill="1" applyBorder="1" applyAlignment="1" applyProtection="1">
      <alignment vertical="center" shrinkToFit="1"/>
      <protection locked="0"/>
    </xf>
    <xf numFmtId="178" fontId="30" fillId="0" borderId="13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>
      <alignment vertical="center"/>
      <protection/>
    </xf>
    <xf numFmtId="187" fontId="30" fillId="25" borderId="18" xfId="68" applyNumberFormat="1" applyFont="1" applyFill="1" applyBorder="1" applyAlignment="1">
      <alignment vertical="center"/>
      <protection/>
    </xf>
    <xf numFmtId="0" fontId="30" fillId="26" borderId="19" xfId="68" applyFont="1" applyFill="1" applyBorder="1" applyAlignment="1">
      <alignment vertical="center"/>
      <protection/>
    </xf>
    <xf numFmtId="0" fontId="30" fillId="26" borderId="20" xfId="68" applyFont="1" applyFill="1" applyBorder="1" applyAlignment="1">
      <alignment vertical="center"/>
      <protection/>
    </xf>
    <xf numFmtId="187" fontId="30" fillId="25" borderId="17" xfId="68" applyNumberFormat="1" applyFont="1" applyFill="1" applyBorder="1" applyAlignment="1">
      <alignment horizontal="right" vertical="center"/>
      <protection/>
    </xf>
    <xf numFmtId="187" fontId="30" fillId="25" borderId="18" xfId="68" applyNumberFormat="1" applyFont="1" applyFill="1" applyBorder="1" applyAlignment="1">
      <alignment horizontal="right" vertical="center"/>
      <protection/>
    </xf>
    <xf numFmtId="187" fontId="30" fillId="25" borderId="21" xfId="68" applyNumberFormat="1" applyFont="1" applyFill="1" applyBorder="1" applyAlignment="1">
      <alignment vertical="center"/>
      <protection/>
    </xf>
    <xf numFmtId="177" fontId="28" fillId="0" borderId="10" xfId="0" applyNumberFormat="1" applyFont="1" applyFill="1" applyBorder="1" applyAlignment="1">
      <alignment horizontal="center" vertical="center" shrinkToFit="1"/>
    </xf>
    <xf numFmtId="0" fontId="30" fillId="0" borderId="10" xfId="68" applyFont="1" applyFill="1" applyBorder="1" applyAlignment="1">
      <alignment vertical="center"/>
      <protection/>
    </xf>
    <xf numFmtId="0" fontId="29" fillId="0" borderId="11" xfId="68" applyFont="1" applyFill="1" applyBorder="1" applyAlignment="1">
      <alignment horizontal="center" vertical="center"/>
      <protection/>
    </xf>
    <xf numFmtId="0" fontId="30" fillId="0" borderId="0" xfId="68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 textRotation="255"/>
    </xf>
    <xf numFmtId="0" fontId="28" fillId="0" borderId="10" xfId="68" applyFont="1" applyFill="1" applyBorder="1" applyAlignment="1">
      <alignment horizontal="left" vertical="center" shrinkToFit="1"/>
      <protection/>
    </xf>
    <xf numFmtId="38" fontId="28" fillId="0" borderId="10" xfId="50" applyFont="1" applyFill="1" applyBorder="1" applyAlignment="1">
      <alignment horizontal="right" vertical="center" shrinkToFit="1"/>
    </xf>
    <xf numFmtId="0" fontId="28" fillId="0" borderId="10" xfId="68" applyFont="1" applyBorder="1" applyAlignment="1">
      <alignment horizontal="left" vertical="center" shrinkToFit="1"/>
      <protection/>
    </xf>
    <xf numFmtId="176" fontId="30" fillId="0" borderId="0" xfId="68" applyNumberFormat="1" applyFont="1" applyBorder="1" applyAlignment="1">
      <alignment vertical="center" shrinkToFit="1"/>
      <protection/>
    </xf>
    <xf numFmtId="178" fontId="30" fillId="0" borderId="0" xfId="68" applyNumberFormat="1" applyFont="1" applyFill="1" applyBorder="1" applyAlignment="1">
      <alignment vertical="center"/>
      <protection/>
    </xf>
    <xf numFmtId="0" fontId="30" fillId="0" borderId="0" xfId="68" applyFont="1" applyAlignment="1" applyProtection="1">
      <alignment horizontal="right" vertical="center"/>
      <protection/>
    </xf>
    <xf numFmtId="0" fontId="30" fillId="0" borderId="0" xfId="68" applyFont="1" applyFill="1" applyBorder="1" applyAlignment="1" applyProtection="1">
      <alignment horizontal="left" vertical="center"/>
      <protection/>
    </xf>
    <xf numFmtId="187" fontId="30" fillId="25" borderId="22" xfId="68" applyNumberFormat="1" applyFont="1" applyFill="1" applyBorder="1" applyAlignment="1" applyProtection="1">
      <alignment vertical="center"/>
      <protection locked="0"/>
    </xf>
    <xf numFmtId="187" fontId="30" fillId="25" borderId="18" xfId="68" applyNumberFormat="1" applyFont="1" applyFill="1" applyBorder="1" applyAlignment="1" applyProtection="1">
      <alignment vertical="center"/>
      <protection locked="0"/>
    </xf>
    <xf numFmtId="187" fontId="30" fillId="25" borderId="17" xfId="68" applyNumberFormat="1" applyFont="1" applyFill="1" applyBorder="1" applyAlignment="1" applyProtection="1">
      <alignment vertical="center"/>
      <protection locked="0"/>
    </xf>
    <xf numFmtId="187" fontId="30" fillId="25" borderId="23" xfId="68" applyNumberFormat="1" applyFont="1" applyFill="1" applyBorder="1" applyAlignment="1">
      <alignment vertical="center"/>
      <protection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6" borderId="13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187" fontId="30" fillId="25" borderId="22" xfId="68" applyNumberFormat="1" applyFont="1" applyFill="1" applyBorder="1" applyAlignment="1">
      <alignment vertical="center"/>
      <protection/>
    </xf>
    <xf numFmtId="0" fontId="28" fillId="26" borderId="0" xfId="68" applyFont="1" applyFill="1" applyBorder="1" applyAlignment="1">
      <alignment horizontal="center" vertical="center" textRotation="255"/>
      <protection/>
    </xf>
    <xf numFmtId="0" fontId="28" fillId="0" borderId="0" xfId="68" applyFont="1" applyBorder="1" applyAlignment="1">
      <alignment vertical="center" textRotation="255"/>
      <protection/>
    </xf>
    <xf numFmtId="0" fontId="25" fillId="26" borderId="25" xfId="68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9" fillId="0" borderId="0" xfId="68" applyFont="1" applyAlignment="1">
      <alignment horizontal="center"/>
      <protection/>
    </xf>
    <xf numFmtId="178" fontId="30" fillId="0" borderId="0" xfId="68" applyNumberFormat="1" applyFont="1" applyBorder="1" applyAlignment="1">
      <alignment vertical="center"/>
      <protection/>
    </xf>
    <xf numFmtId="0" fontId="30" fillId="24" borderId="28" xfId="68" applyFont="1" applyFill="1" applyBorder="1" applyAlignment="1">
      <alignment horizontal="center" vertical="center"/>
      <protection/>
    </xf>
    <xf numFmtId="187" fontId="30" fillId="25" borderId="18" xfId="68" applyNumberFormat="1" applyFont="1" applyFill="1" applyBorder="1" applyAlignment="1" applyProtection="1">
      <alignment vertical="center"/>
      <protection/>
    </xf>
    <xf numFmtId="187" fontId="30" fillId="25" borderId="21" xfId="68" applyNumberFormat="1" applyFont="1" applyFill="1" applyBorder="1" applyAlignment="1" applyProtection="1">
      <alignment vertical="center"/>
      <protection/>
    </xf>
    <xf numFmtId="187" fontId="30" fillId="25" borderId="18" xfId="68" applyNumberFormat="1" applyFont="1" applyFill="1" applyBorder="1" applyAlignment="1" applyProtection="1">
      <alignment horizontal="right" vertical="center"/>
      <protection/>
    </xf>
    <xf numFmtId="0" fontId="40" fillId="0" borderId="0" xfId="0" applyFont="1" applyBorder="1" applyAlignment="1">
      <alignment horizontal="center" vertical="top"/>
    </xf>
    <xf numFmtId="178" fontId="30" fillId="0" borderId="0" xfId="68" applyNumberFormat="1" applyFont="1" applyBorder="1" applyAlignment="1">
      <alignment vertical="center" shrinkToFit="1"/>
      <protection/>
    </xf>
    <xf numFmtId="0" fontId="30" fillId="27" borderId="19" xfId="68" applyFont="1" applyFill="1" applyBorder="1" applyAlignment="1">
      <alignment vertical="center"/>
      <protection/>
    </xf>
    <xf numFmtId="0" fontId="30" fillId="27" borderId="20" xfId="68" applyFont="1" applyFill="1" applyBorder="1" applyAlignment="1">
      <alignment vertical="center"/>
      <protection/>
    </xf>
    <xf numFmtId="0" fontId="30" fillId="0" borderId="25" xfId="68" applyFont="1" applyFill="1" applyBorder="1" applyAlignment="1">
      <alignment vertical="center"/>
      <protection/>
    </xf>
    <xf numFmtId="0" fontId="30" fillId="0" borderId="29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29" fillId="0" borderId="0" xfId="68" applyFont="1" applyBorder="1" applyAlignment="1">
      <alignment vertical="center"/>
      <protection/>
    </xf>
    <xf numFmtId="0" fontId="30" fillId="0" borderId="24" xfId="68" applyFont="1" applyFill="1" applyBorder="1" applyAlignment="1" applyProtection="1">
      <alignment horizontal="left" vertical="center"/>
      <protection/>
    </xf>
    <xf numFmtId="0" fontId="30" fillId="0" borderId="19" xfId="68" applyFont="1" applyFill="1" applyBorder="1" applyAlignment="1" applyProtection="1">
      <alignment horizontal="left" vertical="center"/>
      <protection/>
    </xf>
    <xf numFmtId="0" fontId="30" fillId="0" borderId="29" xfId="68" applyFont="1" applyFill="1" applyBorder="1" applyAlignment="1" applyProtection="1">
      <alignment horizontal="left" vertical="center"/>
      <protection/>
    </xf>
    <xf numFmtId="0" fontId="30" fillId="0" borderId="25" xfId="68" applyFont="1" applyFill="1" applyBorder="1" applyAlignment="1" applyProtection="1">
      <alignment horizontal="left" vertical="center"/>
      <protection/>
    </xf>
    <xf numFmtId="0" fontId="30" fillId="0" borderId="20" xfId="68" applyFont="1" applyFill="1" applyBorder="1" applyAlignment="1" applyProtection="1">
      <alignment horizontal="left" vertical="center"/>
      <protection/>
    </xf>
    <xf numFmtId="0" fontId="30" fillId="0" borderId="15" xfId="68" applyFont="1" applyFill="1" applyBorder="1" applyAlignment="1" applyProtection="1">
      <alignment horizontal="left" vertical="center"/>
      <protection/>
    </xf>
    <xf numFmtId="0" fontId="29" fillId="0" borderId="20" xfId="68" applyFont="1" applyBorder="1" applyAlignment="1">
      <alignment horizontal="center" vertical="center"/>
      <protection/>
    </xf>
    <xf numFmtId="0" fontId="29" fillId="0" borderId="15" xfId="68" applyFont="1" applyBorder="1" applyAlignment="1">
      <alignment horizontal="center" vertical="center"/>
      <protection/>
    </xf>
    <xf numFmtId="187" fontId="30" fillId="28" borderId="17" xfId="68" applyNumberFormat="1" applyFont="1" applyFill="1" applyBorder="1" applyAlignment="1">
      <alignment vertical="center"/>
      <protection/>
    </xf>
    <xf numFmtId="0" fontId="30" fillId="0" borderId="20" xfId="68" applyFont="1" applyBorder="1" applyAlignment="1" applyProtection="1">
      <alignment horizontal="center" vertical="center"/>
      <protection/>
    </xf>
    <xf numFmtId="0" fontId="30" fillId="0" borderId="20" xfId="68" applyFont="1" applyFill="1" applyBorder="1" applyAlignment="1" applyProtection="1">
      <alignment vertical="center"/>
      <protection/>
    </xf>
    <xf numFmtId="0" fontId="30" fillId="0" borderId="20" xfId="68" applyFont="1" applyBorder="1" applyAlignment="1" applyProtection="1">
      <alignment vertical="center"/>
      <protection/>
    </xf>
    <xf numFmtId="0" fontId="29" fillId="0" borderId="20" xfId="68" applyFont="1" applyBorder="1" applyAlignment="1">
      <alignment vertical="center"/>
      <protection/>
    </xf>
    <xf numFmtId="187" fontId="29" fillId="28" borderId="18" xfId="68" applyNumberFormat="1" applyFont="1" applyFill="1" applyBorder="1" applyAlignment="1">
      <alignment horizontal="center" vertical="center"/>
      <protection/>
    </xf>
    <xf numFmtId="0" fontId="30" fillId="26" borderId="30" xfId="68" applyFont="1" applyFill="1" applyBorder="1" applyAlignment="1">
      <alignment vertical="center"/>
      <protection/>
    </xf>
    <xf numFmtId="0" fontId="28" fillId="0" borderId="0" xfId="68" applyFont="1" applyFill="1" applyBorder="1" applyAlignment="1" applyProtection="1">
      <alignment horizontal="center" vertical="center" textRotation="255"/>
      <protection/>
    </xf>
    <xf numFmtId="176" fontId="30" fillId="29" borderId="31" xfId="68" applyNumberFormat="1" applyFont="1" applyFill="1" applyBorder="1" applyAlignment="1">
      <alignment vertical="center"/>
      <protection/>
    </xf>
    <xf numFmtId="176" fontId="30" fillId="29" borderId="21" xfId="68" applyNumberFormat="1" applyFont="1" applyFill="1" applyBorder="1" applyAlignment="1">
      <alignment vertical="center"/>
      <protection/>
    </xf>
    <xf numFmtId="187" fontId="30" fillId="25" borderId="20" xfId="68" applyNumberFormat="1" applyFont="1" applyFill="1" applyBorder="1" applyAlignment="1">
      <alignment vertical="center"/>
      <protection/>
    </xf>
    <xf numFmtId="176" fontId="30" fillId="27" borderId="0" xfId="68" applyNumberFormat="1" applyFont="1" applyFill="1" applyBorder="1" applyAlignment="1">
      <alignment vertical="center"/>
      <protection/>
    </xf>
    <xf numFmtId="0" fontId="30" fillId="0" borderId="0" xfId="68" applyFont="1" applyBorder="1" applyAlignment="1">
      <alignment vertical="center" shrinkToFit="1"/>
      <protection/>
    </xf>
    <xf numFmtId="0" fontId="30" fillId="0" borderId="32" xfId="68" applyFont="1" applyBorder="1" applyAlignment="1">
      <alignment horizontal="center" vertical="center"/>
      <protection/>
    </xf>
    <xf numFmtId="0" fontId="30" fillId="0" borderId="33" xfId="68" applyFont="1" applyBorder="1" applyAlignment="1">
      <alignment vertical="center"/>
      <protection/>
    </xf>
    <xf numFmtId="187" fontId="29" fillId="28" borderId="18" xfId="68" applyNumberFormat="1" applyFont="1" applyFill="1" applyBorder="1" applyAlignment="1" applyProtection="1">
      <alignment horizontal="center" vertical="center"/>
      <protection/>
    </xf>
    <xf numFmtId="180" fontId="30" fillId="0" borderId="34" xfId="68" applyNumberFormat="1" applyFont="1" applyFill="1" applyBorder="1" applyAlignment="1">
      <alignment horizontal="right" vertical="center"/>
      <protection/>
    </xf>
    <xf numFmtId="0" fontId="30" fillId="0" borderId="35" xfId="68" applyFont="1" applyFill="1" applyBorder="1" applyAlignment="1" applyProtection="1">
      <alignment horizontal="left" vertical="center"/>
      <protection locked="0"/>
    </xf>
    <xf numFmtId="0" fontId="30" fillId="0" borderId="20" xfId="68" applyFont="1" applyFill="1" applyBorder="1" applyAlignment="1" applyProtection="1">
      <alignment horizontal="left" vertical="center"/>
      <protection locked="0"/>
    </xf>
    <xf numFmtId="0" fontId="30" fillId="0" borderId="36" xfId="68" applyFont="1" applyFill="1" applyBorder="1" applyAlignment="1" applyProtection="1">
      <alignment horizontal="left" vertical="center"/>
      <protection locked="0"/>
    </xf>
    <xf numFmtId="0" fontId="30" fillId="0" borderId="18" xfId="68" applyFont="1" applyFill="1" applyBorder="1" applyAlignment="1" applyProtection="1">
      <alignment horizontal="left" vertical="center"/>
      <protection locked="0"/>
    </xf>
    <xf numFmtId="38" fontId="30" fillId="0" borderId="35" xfId="50" applyFont="1" applyFill="1" applyBorder="1" applyAlignment="1">
      <alignment horizontal="right" vertical="center"/>
    </xf>
    <xf numFmtId="38" fontId="30" fillId="0" borderId="20" xfId="50" applyFont="1" applyFill="1" applyBorder="1" applyAlignment="1">
      <alignment horizontal="right" vertical="center"/>
    </xf>
    <xf numFmtId="38" fontId="30" fillId="0" borderId="18" xfId="50" applyFont="1" applyFill="1" applyBorder="1" applyAlignment="1">
      <alignment horizontal="right" vertical="center"/>
    </xf>
    <xf numFmtId="0" fontId="30" fillId="0" borderId="35" xfId="68" applyFont="1" applyFill="1" applyBorder="1" applyAlignment="1" applyProtection="1">
      <alignment horizontal="left" vertical="center" wrapText="1"/>
      <protection locked="0"/>
    </xf>
    <xf numFmtId="0" fontId="30" fillId="0" borderId="20" xfId="68" applyFont="1" applyFill="1" applyBorder="1" applyAlignment="1" applyProtection="1">
      <alignment horizontal="left" vertical="center" wrapText="1"/>
      <protection locked="0"/>
    </xf>
    <xf numFmtId="0" fontId="30" fillId="0" borderId="18" xfId="68" applyFont="1" applyFill="1" applyBorder="1" applyAlignment="1" applyProtection="1">
      <alignment horizontal="left" vertical="center" wrapText="1"/>
      <protection locked="0"/>
    </xf>
    <xf numFmtId="0" fontId="30" fillId="0" borderId="35" xfId="0" applyFont="1" applyFill="1" applyBorder="1" applyAlignment="1" applyProtection="1">
      <alignment horizontal="left" vertical="center" wrapText="1"/>
      <protection locked="0"/>
    </xf>
    <xf numFmtId="0" fontId="30" fillId="0" borderId="20" xfId="0" applyFont="1" applyFill="1" applyBorder="1" applyAlignment="1" applyProtection="1">
      <alignment horizontal="left" vertical="center" wrapText="1"/>
      <protection locked="0"/>
    </xf>
    <xf numFmtId="0" fontId="30" fillId="0" borderId="36" xfId="0" applyFont="1" applyFill="1" applyBorder="1" applyAlignment="1" applyProtection="1">
      <alignment horizontal="left" vertical="center" wrapText="1"/>
      <protection locked="0"/>
    </xf>
    <xf numFmtId="176" fontId="30" fillId="0" borderId="34" xfId="68" applyNumberFormat="1" applyFont="1" applyFill="1" applyBorder="1" applyAlignment="1">
      <alignment horizontal="center" vertical="center"/>
      <protection/>
    </xf>
    <xf numFmtId="0" fontId="30" fillId="0" borderId="37" xfId="68" applyFont="1" applyFill="1" applyBorder="1" applyAlignment="1" applyProtection="1">
      <alignment horizontal="left" vertical="center"/>
      <protection locked="0"/>
    </xf>
    <xf numFmtId="0" fontId="30" fillId="0" borderId="10" xfId="68" applyFont="1" applyFill="1" applyBorder="1" applyAlignment="1" applyProtection="1">
      <alignment horizontal="left" vertical="center"/>
      <protection locked="0"/>
    </xf>
    <xf numFmtId="0" fontId="30" fillId="0" borderId="11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>
      <alignment horizontal="left" vertical="center"/>
      <protection/>
    </xf>
    <xf numFmtId="0" fontId="33" fillId="0" borderId="0" xfId="68" applyFont="1" applyFill="1" applyAlignment="1" applyProtection="1">
      <alignment horizontal="center" vertical="center"/>
      <protection locked="0"/>
    </xf>
    <xf numFmtId="0" fontId="0" fillId="0" borderId="20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38" fontId="30" fillId="0" borderId="38" xfId="50" applyFont="1" applyFill="1" applyBorder="1" applyAlignment="1">
      <alignment horizontal="right" vertical="center"/>
    </xf>
    <xf numFmtId="38" fontId="30" fillId="0" borderId="25" xfId="50" applyFont="1" applyFill="1" applyBorder="1" applyAlignment="1">
      <alignment horizontal="right" vertical="center"/>
    </xf>
    <xf numFmtId="38" fontId="30" fillId="0" borderId="17" xfId="50" applyFont="1" applyFill="1" applyBorder="1" applyAlignment="1">
      <alignment horizontal="right" vertical="center"/>
    </xf>
    <xf numFmtId="0" fontId="25" fillId="24" borderId="39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6" fillId="21" borderId="39" xfId="0" applyFont="1" applyFill="1" applyBorder="1" applyAlignment="1">
      <alignment horizontal="center" vertical="center"/>
    </xf>
    <xf numFmtId="0" fontId="26" fillId="21" borderId="10" xfId="0" applyFont="1" applyFill="1" applyBorder="1" applyAlignment="1">
      <alignment horizontal="center" vertical="center"/>
    </xf>
    <xf numFmtId="0" fontId="35" fillId="0" borderId="39" xfId="68" applyFont="1" applyBorder="1" applyAlignment="1">
      <alignment horizontal="center" vertical="center" wrapText="1"/>
      <protection/>
    </xf>
    <xf numFmtId="0" fontId="35" fillId="0" borderId="10" xfId="68" applyFont="1" applyBorder="1" applyAlignment="1">
      <alignment horizontal="center" vertical="center" wrapText="1"/>
      <protection/>
    </xf>
    <xf numFmtId="0" fontId="35" fillId="0" borderId="40" xfId="68" applyFont="1" applyBorder="1" applyAlignment="1">
      <alignment horizontal="center" vertical="center" wrapText="1"/>
      <protection/>
    </xf>
    <xf numFmtId="0" fontId="37" fillId="0" borderId="10" xfId="68" applyFont="1" applyFill="1" applyBorder="1" applyAlignment="1">
      <alignment horizontal="center" vertical="center"/>
      <protection/>
    </xf>
    <xf numFmtId="0" fontId="30" fillId="0" borderId="10" xfId="68" applyFont="1" applyFill="1" applyBorder="1" applyAlignment="1" applyProtection="1">
      <alignment horizontal="center" vertical="center"/>
      <protection locked="0"/>
    </xf>
    <xf numFmtId="0" fontId="35" fillId="0" borderId="39" xfId="68" applyFont="1" applyBorder="1" applyAlignment="1">
      <alignment horizontal="center" vertical="center"/>
      <protection/>
    </xf>
    <xf numFmtId="0" fontId="35" fillId="0" borderId="10" xfId="68" applyFont="1" applyBorder="1" applyAlignment="1">
      <alignment horizontal="center" vertical="center"/>
      <protection/>
    </xf>
    <xf numFmtId="0" fontId="35" fillId="0" borderId="40" xfId="68" applyFont="1" applyBorder="1" applyAlignment="1">
      <alignment horizontal="center" vertical="center"/>
      <protection/>
    </xf>
    <xf numFmtId="0" fontId="28" fillId="0" borderId="10" xfId="68" applyFont="1" applyFill="1" applyBorder="1" applyAlignment="1">
      <alignment horizontal="center" vertical="center" shrinkToFit="1"/>
      <protection/>
    </xf>
    <xf numFmtId="179" fontId="2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41" xfId="68" applyFont="1" applyFill="1" applyBorder="1" applyAlignment="1">
      <alignment horizontal="center" vertical="center"/>
      <protection/>
    </xf>
    <xf numFmtId="0" fontId="30" fillId="0" borderId="42" xfId="68" applyFont="1" applyFill="1" applyBorder="1" applyAlignment="1">
      <alignment horizontal="center" vertical="center"/>
      <protection/>
    </xf>
    <xf numFmtId="0" fontId="30" fillId="0" borderId="34" xfId="68" applyFont="1" applyFill="1" applyBorder="1" applyAlignment="1">
      <alignment horizontal="center" vertical="center"/>
      <protection/>
    </xf>
    <xf numFmtId="38" fontId="30" fillId="0" borderId="34" xfId="50" applyFont="1" applyFill="1" applyBorder="1" applyAlignment="1">
      <alignment horizontal="right" vertical="center"/>
    </xf>
    <xf numFmtId="188" fontId="27" fillId="21" borderId="10" xfId="0" applyNumberFormat="1" applyFont="1" applyFill="1" applyBorder="1" applyAlignment="1">
      <alignment horizontal="center" vertical="center"/>
    </xf>
    <xf numFmtId="188" fontId="27" fillId="21" borderId="11" xfId="0" applyNumberFormat="1" applyFont="1" applyFill="1" applyBorder="1" applyAlignment="1">
      <alignment horizontal="center" vertical="center"/>
    </xf>
    <xf numFmtId="0" fontId="29" fillId="0" borderId="39" xfId="68" applyFont="1" applyFill="1" applyBorder="1" applyAlignment="1">
      <alignment horizontal="center" vertical="center"/>
      <protection/>
    </xf>
    <xf numFmtId="0" fontId="29" fillId="0" borderId="40" xfId="68" applyFont="1" applyFill="1" applyBorder="1" applyAlignment="1">
      <alignment horizontal="center" vertical="center"/>
      <protection/>
    </xf>
    <xf numFmtId="182" fontId="27" fillId="3" borderId="10" xfId="68" applyNumberFormat="1" applyFont="1" applyFill="1" applyBorder="1" applyAlignment="1" applyProtection="1">
      <alignment vertical="center" shrinkToFit="1"/>
      <protection/>
    </xf>
    <xf numFmtId="182" fontId="0" fillId="3" borderId="10" xfId="0" applyNumberFormat="1" applyFill="1" applyBorder="1" applyAlignment="1" applyProtection="1">
      <alignment vertical="center" shrinkToFit="1"/>
      <protection/>
    </xf>
    <xf numFmtId="49" fontId="27" fillId="0" borderId="37" xfId="68" applyNumberFormat="1" applyFont="1" applyFill="1" applyBorder="1" applyAlignment="1" applyProtection="1">
      <alignment horizontal="left" vertical="center"/>
      <protection locked="0"/>
    </xf>
    <xf numFmtId="49" fontId="27" fillId="0" borderId="10" xfId="68" applyNumberFormat="1" applyFont="1" applyFill="1" applyBorder="1" applyAlignment="1" applyProtection="1">
      <alignment horizontal="left" vertical="center"/>
      <protection locked="0"/>
    </xf>
    <xf numFmtId="49" fontId="27" fillId="0" borderId="11" xfId="68" applyNumberFormat="1" applyFont="1" applyFill="1" applyBorder="1" applyAlignment="1" applyProtection="1">
      <alignment horizontal="left" vertical="center"/>
      <protection locked="0"/>
    </xf>
    <xf numFmtId="38" fontId="27" fillId="0" borderId="37" xfId="50" applyFont="1" applyFill="1" applyBorder="1" applyAlignment="1" applyProtection="1">
      <alignment horizontal="right" vertical="center"/>
      <protection/>
    </xf>
    <xf numFmtId="38" fontId="27" fillId="0" borderId="10" xfId="50" applyFont="1" applyFill="1" applyBorder="1" applyAlignment="1" applyProtection="1">
      <alignment horizontal="right" vertical="center"/>
      <protection/>
    </xf>
    <xf numFmtId="0" fontId="35" fillId="0" borderId="39" xfId="68" applyFont="1" applyFill="1" applyBorder="1" applyAlignment="1">
      <alignment horizontal="center" vertical="center"/>
      <protection/>
    </xf>
    <xf numFmtId="0" fontId="35" fillId="0" borderId="40" xfId="68" applyFont="1" applyFill="1" applyBorder="1" applyAlignment="1">
      <alignment horizontal="center" vertical="center"/>
      <protection/>
    </xf>
    <xf numFmtId="0" fontId="27" fillId="0" borderId="37" xfId="68" applyFont="1" applyFill="1" applyBorder="1" applyAlignment="1" applyProtection="1">
      <alignment horizontal="center" vertical="center"/>
      <protection locked="0"/>
    </xf>
    <xf numFmtId="0" fontId="27" fillId="0" borderId="10" xfId="68" applyFont="1" applyFill="1" applyBorder="1" applyAlignment="1" applyProtection="1">
      <alignment horizontal="center" vertical="center"/>
      <protection locked="0"/>
    </xf>
    <xf numFmtId="0" fontId="27" fillId="0" borderId="11" xfId="68" applyFont="1" applyFill="1" applyBorder="1" applyAlignment="1" applyProtection="1">
      <alignment horizontal="center" vertical="center"/>
      <protection locked="0"/>
    </xf>
    <xf numFmtId="0" fontId="30" fillId="0" borderId="43" xfId="68" applyFont="1" applyFill="1" applyBorder="1" applyAlignment="1">
      <alignment horizontal="center" vertical="center" shrinkToFit="1"/>
      <protection/>
    </xf>
    <xf numFmtId="0" fontId="30" fillId="0" borderId="44" xfId="68" applyFont="1" applyFill="1" applyBorder="1" applyAlignment="1">
      <alignment horizontal="center" vertical="center" shrinkToFit="1"/>
      <protection/>
    </xf>
    <xf numFmtId="0" fontId="0" fillId="0" borderId="22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30" fillId="0" borderId="48" xfId="68" applyFont="1" applyFill="1" applyBorder="1" applyAlignment="1">
      <alignment horizontal="center" vertical="center" shrinkToFit="1"/>
      <protection/>
    </xf>
    <xf numFmtId="0" fontId="0" fillId="0" borderId="49" xfId="0" applyBorder="1" applyAlignment="1">
      <alignment horizontal="center" vertical="center" shrinkToFit="1"/>
    </xf>
    <xf numFmtId="0" fontId="0" fillId="0" borderId="44" xfId="0" applyBorder="1" applyAlignment="1">
      <alignment/>
    </xf>
    <xf numFmtId="0" fontId="0" fillId="0" borderId="22" xfId="0" applyBorder="1" applyAlignment="1">
      <alignment/>
    </xf>
    <xf numFmtId="0" fontId="0" fillId="0" borderId="50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9" fillId="0" borderId="48" xfId="0" applyFont="1" applyBorder="1" applyAlignment="1">
      <alignment horizontal="center" vertical="center" shrinkToFit="1"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180" fontId="30" fillId="0" borderId="41" xfId="68" applyNumberFormat="1" applyFont="1" applyFill="1" applyBorder="1" applyAlignment="1">
      <alignment horizontal="right" vertical="center"/>
      <protection/>
    </xf>
    <xf numFmtId="0" fontId="30" fillId="0" borderId="41" xfId="68" applyFont="1" applyFill="1" applyBorder="1" applyAlignment="1" applyProtection="1">
      <alignment horizontal="left" vertical="center"/>
      <protection locked="0"/>
    </xf>
    <xf numFmtId="0" fontId="30" fillId="0" borderId="34" xfId="68" applyFont="1" applyFill="1" applyBorder="1" applyAlignment="1" applyProtection="1">
      <alignment horizontal="left" vertical="center"/>
      <protection locked="0"/>
    </xf>
    <xf numFmtId="176" fontId="30" fillId="0" borderId="34" xfId="68" applyNumberFormat="1" applyFont="1" applyFill="1" applyBorder="1" applyAlignment="1" applyProtection="1">
      <alignment horizontal="left" vertical="center"/>
      <protection locked="0"/>
    </xf>
    <xf numFmtId="0" fontId="30" fillId="0" borderId="52" xfId="68" applyFont="1" applyFill="1" applyBorder="1" applyAlignment="1" applyProtection="1">
      <alignment horizontal="left" vertical="center"/>
      <protection locked="0"/>
    </xf>
    <xf numFmtId="38" fontId="30" fillId="0" borderId="41" xfId="50" applyFont="1" applyFill="1" applyBorder="1" applyAlignment="1">
      <alignment horizontal="right" vertical="center"/>
    </xf>
    <xf numFmtId="0" fontId="30" fillId="0" borderId="41" xfId="68" applyFont="1" applyFill="1" applyBorder="1" applyAlignment="1">
      <alignment horizontal="left" vertical="center"/>
      <protection/>
    </xf>
    <xf numFmtId="0" fontId="37" fillId="0" borderId="42" xfId="68" applyFont="1" applyFill="1" applyBorder="1" applyAlignment="1" applyProtection="1">
      <alignment horizontal="left" vertical="center"/>
      <protection locked="0"/>
    </xf>
    <xf numFmtId="0" fontId="37" fillId="0" borderId="53" xfId="68" applyFont="1" applyFill="1" applyBorder="1" applyAlignment="1" applyProtection="1">
      <alignment horizontal="left" vertical="center"/>
      <protection locked="0"/>
    </xf>
    <xf numFmtId="0" fontId="30" fillId="0" borderId="54" xfId="68" applyFont="1" applyFill="1" applyBorder="1" applyAlignment="1" applyProtection="1">
      <alignment horizontal="left" vertical="center"/>
      <protection locked="0"/>
    </xf>
    <xf numFmtId="176" fontId="30" fillId="0" borderId="41" xfId="68" applyNumberFormat="1" applyFont="1" applyFill="1" applyBorder="1" applyAlignment="1" applyProtection="1">
      <alignment horizontal="left" vertical="center"/>
      <protection locked="0"/>
    </xf>
    <xf numFmtId="0" fontId="37" fillId="0" borderId="41" xfId="68" applyFont="1" applyFill="1" applyBorder="1" applyAlignment="1">
      <alignment horizontal="center" vertical="center"/>
      <protection/>
    </xf>
    <xf numFmtId="0" fontId="37" fillId="0" borderId="54" xfId="68" applyFont="1" applyFill="1" applyBorder="1" applyAlignment="1">
      <alignment horizontal="center" vertical="center"/>
      <protection/>
    </xf>
    <xf numFmtId="176" fontId="37" fillId="0" borderId="42" xfId="68" applyNumberFormat="1" applyFont="1" applyFill="1" applyBorder="1" applyAlignment="1" applyProtection="1">
      <alignment horizontal="center" vertical="center"/>
      <protection locked="0"/>
    </xf>
    <xf numFmtId="0" fontId="30" fillId="0" borderId="34" xfId="68" applyFont="1" applyBorder="1" applyAlignment="1" applyProtection="1">
      <alignment vertical="center"/>
      <protection locked="0"/>
    </xf>
    <xf numFmtId="0" fontId="30" fillId="0" borderId="52" xfId="68" applyFont="1" applyBorder="1" applyAlignment="1" applyProtection="1">
      <alignment vertical="center"/>
      <protection locked="0"/>
    </xf>
    <xf numFmtId="0" fontId="30" fillId="0" borderId="55" xfId="68" applyFont="1" applyFill="1" applyBorder="1" applyAlignment="1" applyProtection="1">
      <alignment horizontal="left" vertical="center"/>
      <protection locked="0"/>
    </xf>
    <xf numFmtId="0" fontId="30" fillId="0" borderId="38" xfId="68" applyFont="1" applyFill="1" applyBorder="1" applyAlignment="1" applyProtection="1">
      <alignment horizontal="left" vertical="center"/>
      <protection locked="0"/>
    </xf>
    <xf numFmtId="0" fontId="30" fillId="0" borderId="25" xfId="68" applyFont="1" applyFill="1" applyBorder="1" applyAlignment="1" applyProtection="1">
      <alignment horizontal="left" vertical="center"/>
      <protection locked="0"/>
    </xf>
    <xf numFmtId="0" fontId="30" fillId="0" borderId="17" xfId="68" applyFont="1" applyFill="1" applyBorder="1" applyAlignment="1" applyProtection="1">
      <alignment horizontal="left" vertical="center"/>
      <protection locked="0"/>
    </xf>
    <xf numFmtId="0" fontId="30" fillId="0" borderId="40" xfId="68" applyFont="1" applyFill="1" applyBorder="1" applyAlignment="1" applyProtection="1">
      <alignment horizontal="left" vertical="center"/>
      <protection locked="0"/>
    </xf>
    <xf numFmtId="0" fontId="30" fillId="0" borderId="18" xfId="0" applyFont="1" applyFill="1" applyBorder="1" applyAlignment="1" applyProtection="1">
      <alignment horizontal="left" vertical="center" wrapText="1"/>
      <protection locked="0"/>
    </xf>
    <xf numFmtId="0" fontId="30" fillId="0" borderId="56" xfId="68" applyFont="1" applyFill="1" applyBorder="1" applyAlignment="1" applyProtection="1">
      <alignment horizontal="left" vertical="center"/>
      <protection locked="0"/>
    </xf>
    <xf numFmtId="0" fontId="30" fillId="0" borderId="57" xfId="68" applyFont="1" applyFill="1" applyBorder="1" applyAlignment="1" applyProtection="1">
      <alignment horizontal="left" vertical="center"/>
      <protection locked="0"/>
    </xf>
    <xf numFmtId="0" fontId="30" fillId="0" borderId="35" xfId="68" applyFont="1" applyFill="1" applyBorder="1" applyAlignment="1" applyProtection="1">
      <alignment horizontal="left" vertical="center" shrinkToFit="1"/>
      <protection locked="0"/>
    </xf>
    <xf numFmtId="0" fontId="30" fillId="0" borderId="20" xfId="68" applyFont="1" applyFill="1" applyBorder="1" applyAlignment="1" applyProtection="1">
      <alignment horizontal="left" vertical="center" shrinkToFit="1"/>
      <protection locked="0"/>
    </xf>
    <xf numFmtId="0" fontId="30" fillId="0" borderId="18" xfId="68" applyFont="1" applyFill="1" applyBorder="1" applyAlignment="1" applyProtection="1">
      <alignment horizontal="left" vertical="center" shrinkToFit="1"/>
      <protection locked="0"/>
    </xf>
    <xf numFmtId="0" fontId="25" fillId="0" borderId="55" xfId="68" applyFont="1" applyFill="1" applyBorder="1" applyAlignment="1" applyProtection="1">
      <alignment horizontal="left" vertical="center"/>
      <protection locked="0"/>
    </xf>
    <xf numFmtId="180" fontId="30" fillId="0" borderId="55" xfId="68" applyNumberFormat="1" applyFont="1" applyFill="1" applyBorder="1" applyAlignment="1">
      <alignment horizontal="right" vertical="center"/>
      <protection/>
    </xf>
    <xf numFmtId="0" fontId="31" fillId="0" borderId="35" xfId="68" applyFont="1" applyFill="1" applyBorder="1" applyAlignment="1" applyProtection="1">
      <alignment horizontal="left" vertical="center"/>
      <protection locked="0"/>
    </xf>
    <xf numFmtId="0" fontId="31" fillId="0" borderId="20" xfId="68" applyFont="1" applyFill="1" applyBorder="1" applyAlignment="1" applyProtection="1">
      <alignment horizontal="left" vertical="center"/>
      <protection locked="0"/>
    </xf>
    <xf numFmtId="0" fontId="31" fillId="0" borderId="18" xfId="68" applyFont="1" applyFill="1" applyBorder="1" applyAlignment="1" applyProtection="1">
      <alignment horizontal="left" vertical="center"/>
      <protection locked="0"/>
    </xf>
    <xf numFmtId="0" fontId="30" fillId="0" borderId="37" xfId="68" applyFont="1" applyFill="1" applyBorder="1" applyAlignment="1" applyProtection="1">
      <alignment horizontal="left" vertical="center" wrapText="1"/>
      <protection locked="0"/>
    </xf>
    <xf numFmtId="0" fontId="30" fillId="0" borderId="10" xfId="68" applyFont="1" applyFill="1" applyBorder="1" applyAlignment="1" applyProtection="1">
      <alignment horizontal="left" vertical="center" wrapText="1"/>
      <protection locked="0"/>
    </xf>
    <xf numFmtId="0" fontId="30" fillId="0" borderId="40" xfId="68" applyFont="1" applyFill="1" applyBorder="1" applyAlignment="1" applyProtection="1">
      <alignment horizontal="left" vertical="center" wrapText="1"/>
      <protection locked="0"/>
    </xf>
    <xf numFmtId="0" fontId="30" fillId="0" borderId="38" xfId="68" applyFont="1" applyFill="1" applyBorder="1" applyAlignment="1" applyProtection="1">
      <alignment horizontal="left" vertical="center" wrapText="1"/>
      <protection locked="0"/>
    </xf>
    <xf numFmtId="0" fontId="30" fillId="0" borderId="25" xfId="68" applyFont="1" applyFill="1" applyBorder="1" applyAlignment="1" applyProtection="1">
      <alignment horizontal="left" vertical="center" wrapText="1"/>
      <protection locked="0"/>
    </xf>
    <xf numFmtId="0" fontId="30" fillId="0" borderId="17" xfId="68" applyFont="1" applyFill="1" applyBorder="1" applyAlignment="1" applyProtection="1">
      <alignment horizontal="left" vertical="center" wrapText="1"/>
      <protection locked="0"/>
    </xf>
    <xf numFmtId="0" fontId="30" fillId="0" borderId="44" xfId="68" applyFont="1" applyBorder="1" applyAlignment="1">
      <alignment horizontal="center" vertical="center"/>
      <protection/>
    </xf>
    <xf numFmtId="38" fontId="30" fillId="0" borderId="37" xfId="50" applyFont="1" applyFill="1" applyBorder="1" applyAlignment="1">
      <alignment horizontal="right" vertical="center"/>
    </xf>
    <xf numFmtId="38" fontId="30" fillId="0" borderId="10" xfId="50" applyFont="1" applyFill="1" applyBorder="1" applyAlignment="1">
      <alignment horizontal="right" vertical="center"/>
    </xf>
    <xf numFmtId="38" fontId="30" fillId="0" borderId="40" xfId="5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0" fillId="0" borderId="37" xfId="68" applyFont="1" applyBorder="1" applyAlignment="1" applyProtection="1">
      <alignment vertical="center"/>
      <protection/>
    </xf>
    <xf numFmtId="0" fontId="30" fillId="0" borderId="10" xfId="68" applyFont="1" applyBorder="1" applyAlignment="1" applyProtection="1">
      <alignment vertical="center"/>
      <protection/>
    </xf>
    <xf numFmtId="0" fontId="30" fillId="0" borderId="11" xfId="68" applyFont="1" applyBorder="1" applyAlignment="1" applyProtection="1">
      <alignment vertical="center"/>
      <protection/>
    </xf>
    <xf numFmtId="180" fontId="30" fillId="0" borderId="58" xfId="68" applyNumberFormat="1" applyFont="1" applyFill="1" applyBorder="1" applyAlignment="1">
      <alignment horizontal="right" vertical="center"/>
      <protection/>
    </xf>
    <xf numFmtId="0" fontId="30" fillId="0" borderId="31" xfId="68" applyFont="1" applyFill="1" applyBorder="1" applyAlignment="1" applyProtection="1">
      <alignment horizontal="left" vertical="center"/>
      <protection locked="0"/>
    </xf>
    <xf numFmtId="0" fontId="30" fillId="0" borderId="27" xfId="68" applyFont="1" applyFill="1" applyBorder="1" applyAlignment="1" applyProtection="1">
      <alignment horizontal="left" vertical="center"/>
      <protection locked="0"/>
    </xf>
    <xf numFmtId="0" fontId="30" fillId="0" borderId="21" xfId="68" applyFont="1" applyFill="1" applyBorder="1" applyAlignment="1" applyProtection="1">
      <alignment horizontal="left" vertical="center"/>
      <protection locked="0"/>
    </xf>
    <xf numFmtId="0" fontId="30" fillId="0" borderId="59" xfId="68" applyFont="1" applyFill="1" applyBorder="1" applyAlignment="1" applyProtection="1">
      <alignment horizontal="left" vertical="center"/>
      <protection locked="0"/>
    </xf>
    <xf numFmtId="0" fontId="38" fillId="17" borderId="0" xfId="68" applyFont="1" applyFill="1" applyAlignment="1" applyProtection="1">
      <alignment horizontal="center" vertical="center"/>
      <protection/>
    </xf>
    <xf numFmtId="0" fontId="37" fillId="0" borderId="38" xfId="68" applyFont="1" applyFill="1" applyBorder="1" applyAlignment="1" applyProtection="1">
      <alignment horizontal="center" vertical="center"/>
      <protection/>
    </xf>
    <xf numFmtId="0" fontId="37" fillId="0" borderId="25" xfId="68" applyFont="1" applyFill="1" applyBorder="1" applyAlignment="1" applyProtection="1">
      <alignment horizontal="center" vertical="center"/>
      <protection/>
    </xf>
    <xf numFmtId="0" fontId="37" fillId="0" borderId="17" xfId="68" applyFont="1" applyFill="1" applyBorder="1" applyAlignment="1" applyProtection="1">
      <alignment horizontal="center" vertical="center"/>
      <protection/>
    </xf>
    <xf numFmtId="0" fontId="30" fillId="0" borderId="38" xfId="68" applyFont="1" applyBorder="1" applyAlignment="1" applyProtection="1">
      <alignment horizontal="center" vertical="center"/>
      <protection/>
    </xf>
    <xf numFmtId="0" fontId="30" fillId="0" borderId="25" xfId="68" applyFont="1" applyBorder="1" applyAlignment="1" applyProtection="1">
      <alignment horizontal="center" vertical="center"/>
      <protection/>
    </xf>
    <xf numFmtId="0" fontId="30" fillId="0" borderId="17" xfId="68" applyFont="1" applyBorder="1" applyAlignment="1" applyProtection="1">
      <alignment horizontal="center" vertical="center"/>
      <protection/>
    </xf>
    <xf numFmtId="181" fontId="30" fillId="0" borderId="60" xfId="68" applyNumberFormat="1" applyFont="1" applyBorder="1" applyAlignment="1" applyProtection="1">
      <alignment horizontal="right" vertical="center"/>
      <protection locked="0"/>
    </xf>
    <xf numFmtId="181" fontId="30" fillId="0" borderId="15" xfId="68" applyNumberFormat="1" applyFont="1" applyBorder="1" applyAlignment="1" applyProtection="1">
      <alignment horizontal="right" vertical="center"/>
      <protection locked="0"/>
    </xf>
    <xf numFmtId="181" fontId="30" fillId="0" borderId="14" xfId="68" applyNumberFormat="1" applyFont="1" applyBorder="1" applyAlignment="1" applyProtection="1">
      <alignment horizontal="right" vertical="center"/>
      <protection locked="0"/>
    </xf>
    <xf numFmtId="0" fontId="25" fillId="24" borderId="0" xfId="68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23" xfId="0" applyBorder="1" applyAlignment="1">
      <alignment vertical="center"/>
    </xf>
    <xf numFmtId="38" fontId="30" fillId="0" borderId="60" xfId="68" applyNumberFormat="1" applyFont="1" applyBorder="1" applyAlignment="1" applyProtection="1">
      <alignment horizontal="right" vertical="center"/>
      <protection/>
    </xf>
    <xf numFmtId="0" fontId="30" fillId="0" borderId="15" xfId="68" applyFont="1" applyBorder="1" applyAlignment="1" applyProtection="1">
      <alignment horizontal="right" vertical="center"/>
      <protection/>
    </xf>
    <xf numFmtId="0" fontId="30" fillId="0" borderId="14" xfId="68" applyFont="1" applyBorder="1" applyAlignment="1" applyProtection="1">
      <alignment horizontal="right" vertical="center"/>
      <protection/>
    </xf>
    <xf numFmtId="38" fontId="30" fillId="0" borderId="60" xfId="50" applyFont="1" applyBorder="1" applyAlignment="1" applyProtection="1">
      <alignment horizontal="right" vertical="center"/>
      <protection/>
    </xf>
    <xf numFmtId="38" fontId="30" fillId="0" borderId="15" xfId="50" applyFont="1" applyBorder="1" applyAlignment="1" applyProtection="1">
      <alignment horizontal="right" vertical="center"/>
      <protection/>
    </xf>
    <xf numFmtId="180" fontId="30" fillId="0" borderId="55" xfId="68" applyNumberFormat="1" applyFont="1" applyFill="1" applyBorder="1" applyAlignment="1" applyProtection="1">
      <alignment horizontal="right" vertical="center"/>
      <protection/>
    </xf>
    <xf numFmtId="38" fontId="30" fillId="0" borderId="61" xfId="50" applyFont="1" applyBorder="1" applyAlignment="1" applyProtection="1">
      <alignment horizontal="right" vertical="center"/>
      <protection/>
    </xf>
    <xf numFmtId="38" fontId="30" fillId="0" borderId="62" xfId="50" applyFont="1" applyBorder="1" applyAlignment="1" applyProtection="1">
      <alignment horizontal="right" vertical="center"/>
      <protection/>
    </xf>
    <xf numFmtId="0" fontId="30" fillId="0" borderId="63" xfId="68" applyFont="1" applyBorder="1" applyAlignment="1" applyProtection="1">
      <alignment horizontal="center" vertical="center"/>
      <protection/>
    </xf>
    <xf numFmtId="0" fontId="30" fillId="0" borderId="64" xfId="68" applyFont="1" applyBorder="1" applyAlignment="1" applyProtection="1">
      <alignment horizontal="center" vertical="center"/>
      <protection/>
    </xf>
    <xf numFmtId="0" fontId="30" fillId="0" borderId="65" xfId="68" applyFont="1" applyBorder="1" applyAlignment="1" applyProtection="1">
      <alignment horizontal="center" vertical="center"/>
      <protection/>
    </xf>
    <xf numFmtId="0" fontId="30" fillId="0" borderId="40" xfId="68" applyFont="1" applyBorder="1" applyAlignment="1" applyProtection="1">
      <alignment vertical="center"/>
      <protection/>
    </xf>
    <xf numFmtId="0" fontId="30" fillId="0" borderId="42" xfId="68" applyFont="1" applyFill="1" applyBorder="1" applyAlignment="1">
      <alignment horizontal="left" vertical="center"/>
      <protection/>
    </xf>
    <xf numFmtId="38" fontId="30" fillId="0" borderId="37" xfId="68" applyNumberFormat="1" applyFont="1" applyFill="1" applyBorder="1" applyAlignment="1">
      <alignment horizontal="right" vertical="center"/>
      <protection/>
    </xf>
    <xf numFmtId="38" fontId="30" fillId="0" borderId="10" xfId="68" applyNumberFormat="1" applyFont="1" applyFill="1" applyBorder="1" applyAlignment="1">
      <alignment horizontal="right" vertical="center"/>
      <protection/>
    </xf>
    <xf numFmtId="38" fontId="30" fillId="0" borderId="40" xfId="68" applyNumberFormat="1" applyFont="1" applyFill="1" applyBorder="1" applyAlignment="1">
      <alignment horizontal="right" vertical="center"/>
      <protection/>
    </xf>
    <xf numFmtId="0" fontId="30" fillId="0" borderId="43" xfId="68" applyFont="1" applyBorder="1" applyAlignment="1">
      <alignment horizontal="center" vertical="center"/>
      <protection/>
    </xf>
    <xf numFmtId="0" fontId="30" fillId="0" borderId="22" xfId="68" applyFont="1" applyBorder="1" applyAlignment="1">
      <alignment horizontal="center" vertical="center"/>
      <protection/>
    </xf>
    <xf numFmtId="0" fontId="30" fillId="0" borderId="50" xfId="68" applyFont="1" applyBorder="1" applyAlignment="1">
      <alignment horizontal="center" vertical="center"/>
      <protection/>
    </xf>
    <xf numFmtId="0" fontId="30" fillId="0" borderId="0" xfId="68" applyFont="1" applyBorder="1" applyAlignment="1">
      <alignment horizontal="center" vertical="center"/>
      <protection/>
    </xf>
    <xf numFmtId="0" fontId="30" fillId="0" borderId="23" xfId="68" applyFont="1" applyBorder="1" applyAlignment="1">
      <alignment horizontal="center" vertical="center"/>
      <protection/>
    </xf>
    <xf numFmtId="0" fontId="30" fillId="0" borderId="45" xfId="68" applyFont="1" applyBorder="1" applyAlignment="1">
      <alignment horizontal="center" vertical="center"/>
      <protection/>
    </xf>
    <xf numFmtId="0" fontId="30" fillId="0" borderId="46" xfId="68" applyFont="1" applyBorder="1" applyAlignment="1">
      <alignment horizontal="center" vertical="center"/>
      <protection/>
    </xf>
    <xf numFmtId="0" fontId="30" fillId="0" borderId="47" xfId="68" applyFont="1" applyBorder="1" applyAlignment="1">
      <alignment horizontal="center" vertical="center"/>
      <protection/>
    </xf>
    <xf numFmtId="0" fontId="30" fillId="0" borderId="66" xfId="68" applyFont="1" applyFill="1" applyBorder="1" applyAlignment="1">
      <alignment horizontal="center" vertical="center" shrinkToFit="1"/>
      <protection/>
    </xf>
    <xf numFmtId="0" fontId="30" fillId="0" borderId="67" xfId="68" applyFont="1" applyFill="1" applyBorder="1" applyAlignment="1">
      <alignment horizontal="center" vertical="center" shrinkToFit="1"/>
      <protection/>
    </xf>
    <xf numFmtId="0" fontId="30" fillId="0" borderId="51" xfId="68" applyFont="1" applyFill="1" applyBorder="1" applyAlignment="1">
      <alignment horizontal="center" vertical="center" shrinkToFit="1"/>
      <protection/>
    </xf>
    <xf numFmtId="0" fontId="30" fillId="0" borderId="23" xfId="68" applyFont="1" applyFill="1" applyBorder="1" applyAlignment="1">
      <alignment horizontal="center" vertical="center" shrinkToFit="1"/>
      <protection/>
    </xf>
    <xf numFmtId="0" fontId="30" fillId="0" borderId="49" xfId="68" applyFont="1" applyFill="1" applyBorder="1" applyAlignment="1">
      <alignment horizontal="center" vertical="center" shrinkToFit="1"/>
      <protection/>
    </xf>
    <xf numFmtId="0" fontId="30" fillId="0" borderId="47" xfId="68" applyFont="1" applyFill="1" applyBorder="1" applyAlignment="1">
      <alignment horizontal="center" vertical="center" shrinkToFit="1"/>
      <protection/>
    </xf>
    <xf numFmtId="0" fontId="30" fillId="26" borderId="34" xfId="68" applyFont="1" applyFill="1" applyBorder="1" applyAlignment="1">
      <alignment horizontal="left" vertical="center"/>
      <protection/>
    </xf>
    <xf numFmtId="0" fontId="30" fillId="26" borderId="35" xfId="68" applyFont="1" applyFill="1" applyBorder="1" applyAlignment="1">
      <alignment horizontal="left" vertical="center"/>
      <protection/>
    </xf>
    <xf numFmtId="0" fontId="30" fillId="0" borderId="34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30" fillId="0" borderId="68" xfId="68" applyFont="1" applyFill="1" applyBorder="1" applyAlignment="1">
      <alignment horizontal="center" vertical="center" wrapText="1"/>
      <protection/>
    </xf>
    <xf numFmtId="0" fontId="30" fillId="0" borderId="69" xfId="68" applyFont="1" applyFill="1" applyBorder="1" applyAlignment="1">
      <alignment horizontal="center" vertical="center" wrapText="1"/>
      <protection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176" fontId="36" fillId="0" borderId="48" xfId="68" applyNumberFormat="1" applyFont="1" applyFill="1" applyBorder="1" applyAlignment="1">
      <alignment horizontal="center" vertical="center"/>
      <protection/>
    </xf>
    <xf numFmtId="176" fontId="36" fillId="0" borderId="22" xfId="68" applyNumberFormat="1" applyFont="1" applyFill="1" applyBorder="1" applyAlignment="1">
      <alignment horizontal="center" vertical="center"/>
      <protection/>
    </xf>
    <xf numFmtId="176" fontId="36" fillId="0" borderId="51" xfId="68" applyNumberFormat="1" applyFont="1" applyFill="1" applyBorder="1" applyAlignment="1">
      <alignment horizontal="center" vertical="center"/>
      <protection/>
    </xf>
    <xf numFmtId="176" fontId="36" fillId="0" borderId="23" xfId="68" applyNumberFormat="1" applyFont="1" applyFill="1" applyBorder="1" applyAlignment="1">
      <alignment horizontal="center" vertical="center"/>
      <protection/>
    </xf>
    <xf numFmtId="176" fontId="36" fillId="0" borderId="31" xfId="68" applyNumberFormat="1" applyFont="1" applyFill="1" applyBorder="1" applyAlignment="1">
      <alignment horizontal="center" vertical="center"/>
      <protection/>
    </xf>
    <xf numFmtId="176" fontId="36" fillId="0" borderId="21" xfId="68" applyNumberFormat="1" applyFont="1" applyFill="1" applyBorder="1" applyAlignment="1">
      <alignment horizontal="center" vertical="center"/>
      <protection/>
    </xf>
    <xf numFmtId="176" fontId="30" fillId="0" borderId="41" xfId="68" applyNumberFormat="1" applyFont="1" applyFill="1" applyBorder="1" applyAlignment="1">
      <alignment horizontal="center" vertical="center"/>
      <protection/>
    </xf>
    <xf numFmtId="0" fontId="30" fillId="0" borderId="74" xfId="68" applyFont="1" applyFill="1" applyBorder="1" applyAlignment="1">
      <alignment horizontal="left" vertical="center"/>
      <protection/>
    </xf>
    <xf numFmtId="0" fontId="28" fillId="0" borderId="55" xfId="68" applyFont="1" applyFill="1" applyBorder="1" applyAlignment="1">
      <alignment horizontal="center" vertical="center"/>
      <protection/>
    </xf>
    <xf numFmtId="0" fontId="30" fillId="0" borderId="43" xfId="68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30" fillId="0" borderId="58" xfId="68" applyNumberFormat="1" applyFont="1" applyFill="1" applyBorder="1" applyAlignment="1">
      <alignment horizontal="center" vertical="center"/>
      <protection/>
    </xf>
    <xf numFmtId="176" fontId="30" fillId="0" borderId="35" xfId="68" applyNumberFormat="1" applyFont="1" applyFill="1" applyBorder="1" applyAlignment="1">
      <alignment horizontal="left" vertical="center"/>
      <protection/>
    </xf>
    <xf numFmtId="176" fontId="30" fillId="0" borderId="20" xfId="68" applyNumberFormat="1" applyFont="1" applyFill="1" applyBorder="1" applyAlignment="1">
      <alignment horizontal="left" vertical="center"/>
      <protection/>
    </xf>
    <xf numFmtId="176" fontId="30" fillId="0" borderId="18" xfId="68" applyNumberFormat="1" applyFont="1" applyFill="1" applyBorder="1" applyAlignment="1">
      <alignment horizontal="left" vertical="center"/>
      <protection/>
    </xf>
    <xf numFmtId="0" fontId="30" fillId="0" borderId="75" xfId="68" applyFont="1" applyFill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76" fontId="28" fillId="0" borderId="34" xfId="68" applyNumberFormat="1" applyFont="1" applyFill="1" applyBorder="1" applyAlignment="1">
      <alignment horizontal="center" vertical="center"/>
      <protection/>
    </xf>
    <xf numFmtId="0" fontId="30" fillId="26" borderId="34" xfId="68" applyFont="1" applyFill="1" applyBorder="1" applyAlignment="1">
      <alignment vertical="center"/>
      <protection/>
    </xf>
    <xf numFmtId="0" fontId="30" fillId="26" borderId="35" xfId="68" applyFont="1" applyFill="1" applyBorder="1" applyAlignment="1">
      <alignment vertical="center"/>
      <protection/>
    </xf>
    <xf numFmtId="0" fontId="30" fillId="26" borderId="41" xfId="68" applyFont="1" applyFill="1" applyBorder="1" applyAlignment="1">
      <alignment vertical="center"/>
      <protection/>
    </xf>
    <xf numFmtId="0" fontId="30" fillId="26" borderId="38" xfId="68" applyFont="1" applyFill="1" applyBorder="1" applyAlignment="1">
      <alignment vertical="center"/>
      <protection/>
    </xf>
    <xf numFmtId="0" fontId="0" fillId="0" borderId="2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176" fontId="30" fillId="0" borderId="74" xfId="68" applyNumberFormat="1" applyFont="1" applyFill="1" applyBorder="1" applyAlignment="1">
      <alignment horizontal="center" vertical="center"/>
      <protection/>
    </xf>
    <xf numFmtId="176" fontId="25" fillId="24" borderId="37" xfId="68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66" xfId="68" applyFont="1" applyFill="1" applyBorder="1" applyAlignment="1">
      <alignment horizontal="center" vertical="center" wrapText="1"/>
      <protection/>
    </xf>
    <xf numFmtId="0" fontId="30" fillId="0" borderId="67" xfId="68" applyFont="1" applyFill="1" applyBorder="1" applyAlignment="1">
      <alignment horizontal="center" vertical="center" wrapText="1"/>
      <protection/>
    </xf>
    <xf numFmtId="0" fontId="30" fillId="0" borderId="51" xfId="68" applyFont="1" applyFill="1" applyBorder="1" applyAlignment="1">
      <alignment horizontal="center" vertical="center" wrapText="1"/>
      <protection/>
    </xf>
    <xf numFmtId="0" fontId="30" fillId="0" borderId="23" xfId="68" applyFont="1" applyFill="1" applyBorder="1" applyAlignment="1">
      <alignment horizontal="center" vertical="center" wrapText="1"/>
      <protection/>
    </xf>
    <xf numFmtId="0" fontId="30" fillId="0" borderId="49" xfId="68" applyFont="1" applyFill="1" applyBorder="1" applyAlignment="1">
      <alignment horizontal="center" vertical="center" wrapText="1"/>
      <protection/>
    </xf>
    <xf numFmtId="0" fontId="30" fillId="0" borderId="47" xfId="68" applyFont="1" applyFill="1" applyBorder="1" applyAlignment="1">
      <alignment horizontal="center" vertical="center" wrapText="1"/>
      <protection/>
    </xf>
    <xf numFmtId="0" fontId="25" fillId="24" borderId="37" xfId="68" applyFont="1" applyFill="1" applyBorder="1" applyAlignment="1">
      <alignment horizontal="center" vertical="center"/>
      <protection/>
    </xf>
    <xf numFmtId="176" fontId="28" fillId="0" borderId="42" xfId="68" applyNumberFormat="1" applyFont="1" applyFill="1" applyBorder="1" applyAlignment="1">
      <alignment horizontal="center" vertical="center"/>
      <protection/>
    </xf>
    <xf numFmtId="0" fontId="30" fillId="0" borderId="58" xfId="68" applyFont="1" applyFill="1" applyBorder="1" applyAlignment="1">
      <alignment horizontal="left" vertical="center"/>
      <protection/>
    </xf>
    <xf numFmtId="176" fontId="30" fillId="0" borderId="31" xfId="68" applyNumberFormat="1" applyFont="1" applyFill="1" applyBorder="1" applyAlignment="1">
      <alignment horizontal="left" vertical="center"/>
      <protection/>
    </xf>
    <xf numFmtId="176" fontId="30" fillId="0" borderId="27" xfId="68" applyNumberFormat="1" applyFont="1" applyFill="1" applyBorder="1" applyAlignment="1">
      <alignment horizontal="left" vertical="center"/>
      <protection/>
    </xf>
    <xf numFmtId="176" fontId="30" fillId="0" borderId="21" xfId="68" applyNumberFormat="1" applyFont="1" applyFill="1" applyBorder="1" applyAlignment="1">
      <alignment horizontal="left" vertical="center"/>
      <protection/>
    </xf>
    <xf numFmtId="0" fontId="30" fillId="0" borderId="66" xfId="68" applyFont="1" applyFill="1" applyBorder="1" applyAlignment="1">
      <alignment horizontal="center" vertical="center"/>
      <protection/>
    </xf>
    <xf numFmtId="0" fontId="30" fillId="0" borderId="67" xfId="68" applyFont="1" applyFill="1" applyBorder="1" applyAlignment="1">
      <alignment horizontal="center" vertical="center"/>
      <protection/>
    </xf>
    <xf numFmtId="0" fontId="30" fillId="0" borderId="51" xfId="68" applyFont="1" applyFill="1" applyBorder="1" applyAlignment="1">
      <alignment horizontal="center" vertical="center"/>
      <protection/>
    </xf>
    <xf numFmtId="0" fontId="30" fillId="0" borderId="23" xfId="68" applyFont="1" applyFill="1" applyBorder="1" applyAlignment="1">
      <alignment horizontal="center" vertical="center"/>
      <protection/>
    </xf>
    <xf numFmtId="0" fontId="30" fillId="0" borderId="31" xfId="68" applyFont="1" applyFill="1" applyBorder="1" applyAlignment="1">
      <alignment horizontal="center" vertical="center"/>
      <protection/>
    </xf>
    <xf numFmtId="0" fontId="30" fillId="0" borderId="21" xfId="68" applyFont="1" applyFill="1" applyBorder="1" applyAlignment="1">
      <alignment horizontal="center" vertical="center"/>
      <protection/>
    </xf>
    <xf numFmtId="38" fontId="30" fillId="0" borderId="37" xfId="50" applyFont="1" applyBorder="1" applyAlignment="1" applyProtection="1">
      <alignment horizontal="right" vertical="center"/>
      <protection/>
    </xf>
    <xf numFmtId="38" fontId="30" fillId="0" borderId="10" xfId="50" applyFont="1" applyBorder="1" applyAlignment="1" applyProtection="1">
      <alignment horizontal="right" vertical="center"/>
      <protection/>
    </xf>
    <xf numFmtId="38" fontId="30" fillId="0" borderId="40" xfId="50" applyFont="1" applyBorder="1" applyAlignment="1" applyProtection="1">
      <alignment horizontal="right" vertical="center"/>
      <protection/>
    </xf>
    <xf numFmtId="176" fontId="25" fillId="24" borderId="0" xfId="68" applyNumberFormat="1" applyFont="1" applyFill="1" applyBorder="1" applyAlignment="1" applyProtection="1">
      <alignment horizontal="center" vertical="center"/>
      <protection/>
    </xf>
    <xf numFmtId="180" fontId="30" fillId="0" borderId="74" xfId="68" applyNumberFormat="1" applyFont="1" applyFill="1" applyBorder="1" applyAlignment="1">
      <alignment horizontal="right" vertical="center"/>
      <protection/>
    </xf>
    <xf numFmtId="38" fontId="30" fillId="0" borderId="31" xfId="50" applyFont="1" applyFill="1" applyBorder="1" applyAlignment="1">
      <alignment horizontal="right" vertical="center"/>
    </xf>
    <xf numFmtId="38" fontId="30" fillId="0" borderId="27" xfId="50" applyFont="1" applyFill="1" applyBorder="1" applyAlignment="1">
      <alignment horizontal="right" vertical="center"/>
    </xf>
    <xf numFmtId="38" fontId="30" fillId="0" borderId="21" xfId="50" applyFont="1" applyFill="1" applyBorder="1" applyAlignment="1">
      <alignment horizontal="right" vertical="center"/>
    </xf>
    <xf numFmtId="180" fontId="30" fillId="0" borderId="71" xfId="68" applyNumberFormat="1" applyFont="1" applyFill="1" applyBorder="1" applyAlignment="1">
      <alignment horizontal="right" vertical="center"/>
      <protection/>
    </xf>
    <xf numFmtId="0" fontId="30" fillId="27" borderId="20" xfId="68" applyFont="1" applyFill="1" applyBorder="1" applyAlignment="1">
      <alignment vertical="center"/>
      <protection/>
    </xf>
    <xf numFmtId="176" fontId="30" fillId="27" borderId="35" xfId="68" applyNumberFormat="1" applyFont="1" applyFill="1" applyBorder="1" applyAlignment="1">
      <alignment vertical="center"/>
      <protection/>
    </xf>
    <xf numFmtId="176" fontId="30" fillId="27" borderId="18" xfId="68" applyNumberFormat="1" applyFont="1" applyFill="1" applyBorder="1" applyAlignment="1">
      <alignment vertical="center"/>
      <protection/>
    </xf>
    <xf numFmtId="0" fontId="28" fillId="0" borderId="28" xfId="68" applyFont="1" applyBorder="1" applyAlignment="1">
      <alignment horizontal="center" vertical="center" textRotation="255"/>
      <protection/>
    </xf>
    <xf numFmtId="0" fontId="28" fillId="0" borderId="32" xfId="68" applyFont="1" applyBorder="1" applyAlignment="1">
      <alignment horizontal="center" vertical="center" textRotation="255"/>
      <protection/>
    </xf>
    <xf numFmtId="0" fontId="28" fillId="0" borderId="78" xfId="68" applyFont="1" applyBorder="1" applyAlignment="1">
      <alignment horizontal="center" vertical="center" textRotation="255"/>
      <protection/>
    </xf>
    <xf numFmtId="176" fontId="30" fillId="0" borderId="31" xfId="68" applyNumberFormat="1" applyFont="1" applyBorder="1" applyAlignment="1" applyProtection="1">
      <alignment vertical="center"/>
      <protection locked="0"/>
    </xf>
    <xf numFmtId="176" fontId="30" fillId="0" borderId="21" xfId="68" applyNumberFormat="1" applyFont="1" applyBorder="1" applyAlignment="1" applyProtection="1">
      <alignment vertical="center"/>
      <protection locked="0"/>
    </xf>
    <xf numFmtId="0" fontId="32" fillId="0" borderId="60" xfId="0" applyFont="1" applyFill="1" applyBorder="1" applyAlignment="1">
      <alignment vertical="center" shrinkToFit="1"/>
    </xf>
    <xf numFmtId="0" fontId="32" fillId="0" borderId="15" xfId="0" applyFont="1" applyFill="1" applyBorder="1" applyAlignment="1">
      <alignment vertical="center" shrinkToFit="1"/>
    </xf>
    <xf numFmtId="0" fontId="32" fillId="0" borderId="79" xfId="0" applyFont="1" applyFill="1" applyBorder="1" applyAlignment="1">
      <alignment vertical="center" shrinkToFit="1"/>
    </xf>
    <xf numFmtId="0" fontId="30" fillId="27" borderId="19" xfId="68" applyFont="1" applyFill="1" applyBorder="1" applyAlignment="1">
      <alignment vertical="center"/>
      <protection/>
    </xf>
    <xf numFmtId="176" fontId="30" fillId="27" borderId="37" xfId="68" applyNumberFormat="1" applyFont="1" applyFill="1" applyBorder="1" applyAlignment="1">
      <alignment vertical="center"/>
      <protection/>
    </xf>
    <xf numFmtId="176" fontId="30" fillId="27" borderId="10" xfId="68" applyNumberFormat="1" applyFont="1" applyFill="1" applyBorder="1" applyAlignment="1">
      <alignment vertical="center"/>
      <protection/>
    </xf>
    <xf numFmtId="176" fontId="30" fillId="0" borderId="35" xfId="68" applyNumberFormat="1" applyFont="1" applyBorder="1" applyAlignment="1" applyProtection="1">
      <alignment vertical="center"/>
      <protection locked="0"/>
    </xf>
    <xf numFmtId="176" fontId="30" fillId="0" borderId="18" xfId="68" applyNumberFormat="1" applyFont="1" applyBorder="1" applyAlignment="1" applyProtection="1">
      <alignment vertical="center"/>
      <protection locked="0"/>
    </xf>
    <xf numFmtId="178" fontId="32" fillId="27" borderId="35" xfId="0" applyNumberFormat="1" applyFont="1" applyFill="1" applyBorder="1" applyAlignment="1">
      <alignment horizontal="right" vertical="center"/>
    </xf>
    <xf numFmtId="178" fontId="32" fillId="27" borderId="18" xfId="0" applyNumberFormat="1" applyFont="1" applyFill="1" applyBorder="1" applyAlignment="1">
      <alignment horizontal="right" vertical="center"/>
    </xf>
    <xf numFmtId="0" fontId="30" fillId="26" borderId="24" xfId="68" applyFont="1" applyFill="1" applyBorder="1" applyAlignment="1">
      <alignment vertical="center"/>
      <protection/>
    </xf>
    <xf numFmtId="0" fontId="30" fillId="26" borderId="25" xfId="68" applyFont="1" applyFill="1" applyBorder="1" applyAlignment="1">
      <alignment vertical="center"/>
      <protection/>
    </xf>
    <xf numFmtId="0" fontId="32" fillId="0" borderId="35" xfId="0" applyFont="1" applyFill="1" applyBorder="1" applyAlignment="1">
      <alignment vertical="center" shrinkToFit="1"/>
    </xf>
    <xf numFmtId="0" fontId="32" fillId="0" borderId="20" xfId="0" applyFont="1" applyFill="1" applyBorder="1" applyAlignment="1">
      <alignment vertical="center" shrinkToFit="1"/>
    </xf>
    <xf numFmtId="0" fontId="32" fillId="0" borderId="36" xfId="0" applyFont="1" applyFill="1" applyBorder="1" applyAlignment="1">
      <alignment vertical="center" shrinkToFit="1"/>
    </xf>
    <xf numFmtId="0" fontId="30" fillId="26" borderId="29" xfId="68" applyFont="1" applyFill="1" applyBorder="1" applyAlignment="1">
      <alignment vertical="center"/>
      <protection/>
    </xf>
    <xf numFmtId="0" fontId="30" fillId="26" borderId="15" xfId="68" applyFont="1" applyFill="1" applyBorder="1" applyAlignment="1">
      <alignment vertical="center"/>
      <protection/>
    </xf>
    <xf numFmtId="0" fontId="25" fillId="24" borderId="39" xfId="68" applyFont="1" applyFill="1" applyBorder="1" applyAlignment="1">
      <alignment horizontal="center" vertical="center"/>
      <protection/>
    </xf>
    <xf numFmtId="0" fontId="25" fillId="24" borderId="10" xfId="68" applyFont="1" applyFill="1" applyBorder="1" applyAlignment="1">
      <alignment horizontal="center" vertical="center"/>
      <protection/>
    </xf>
    <xf numFmtId="0" fontId="25" fillId="24" borderId="40" xfId="0" applyFont="1" applyFill="1" applyBorder="1" applyAlignment="1">
      <alignment horizontal="center" vertical="center"/>
    </xf>
    <xf numFmtId="178" fontId="32" fillId="27" borderId="48" xfId="0" applyNumberFormat="1" applyFont="1" applyFill="1" applyBorder="1" applyAlignment="1">
      <alignment horizontal="right" vertical="center"/>
    </xf>
    <xf numFmtId="178" fontId="32" fillId="27" borderId="22" xfId="0" applyNumberFormat="1" applyFont="1" applyFill="1" applyBorder="1" applyAlignment="1">
      <alignment horizontal="right" vertical="center"/>
    </xf>
    <xf numFmtId="0" fontId="25" fillId="24" borderId="45" xfId="68" applyFont="1" applyFill="1" applyBorder="1" applyAlignment="1">
      <alignment horizontal="center" vertical="center"/>
      <protection/>
    </xf>
    <xf numFmtId="0" fontId="25" fillId="24" borderId="46" xfId="68" applyFont="1" applyFill="1" applyBorder="1" applyAlignment="1">
      <alignment horizontal="center" vertical="center"/>
      <protection/>
    </xf>
    <xf numFmtId="0" fontId="25" fillId="24" borderId="47" xfId="68" applyFont="1" applyFill="1" applyBorder="1" applyAlignment="1">
      <alignment horizontal="center" vertical="center"/>
      <protection/>
    </xf>
    <xf numFmtId="176" fontId="30" fillId="27" borderId="40" xfId="68" applyNumberFormat="1" applyFont="1" applyFill="1" applyBorder="1" applyAlignment="1">
      <alignment vertical="center"/>
      <protection/>
    </xf>
    <xf numFmtId="176" fontId="30" fillId="27" borderId="66" xfId="68" applyNumberFormat="1" applyFont="1" applyFill="1" applyBorder="1" applyAlignment="1">
      <alignment vertical="center"/>
      <protection/>
    </xf>
    <xf numFmtId="176" fontId="30" fillId="27" borderId="67" xfId="68" applyNumberFormat="1" applyFont="1" applyFill="1" applyBorder="1" applyAlignment="1">
      <alignment vertical="center"/>
      <protection/>
    </xf>
    <xf numFmtId="176" fontId="30" fillId="0" borderId="12" xfId="68" applyNumberFormat="1" applyFont="1" applyBorder="1" applyAlignment="1">
      <alignment vertical="center" shrinkToFit="1"/>
      <protection/>
    </xf>
    <xf numFmtId="0" fontId="25" fillId="24" borderId="40" xfId="68" applyFont="1" applyFill="1" applyBorder="1" applyAlignment="1">
      <alignment horizontal="center" vertical="center"/>
      <protection/>
    </xf>
    <xf numFmtId="0" fontId="30" fillId="0" borderId="37" xfId="68" applyFont="1" applyBorder="1" applyAlignment="1">
      <alignment vertical="center" shrinkToFit="1"/>
      <protection/>
    </xf>
    <xf numFmtId="0" fontId="30" fillId="0" borderId="10" xfId="68" applyFont="1" applyBorder="1" applyAlignment="1">
      <alignment vertical="center" shrinkToFit="1"/>
      <protection/>
    </xf>
    <xf numFmtId="0" fontId="30" fillId="0" borderId="11" xfId="68" applyFont="1" applyBorder="1" applyAlignment="1">
      <alignment vertical="center" shrinkToFit="1"/>
      <protection/>
    </xf>
    <xf numFmtId="178" fontId="30" fillId="0" borderId="37" xfId="68" applyNumberFormat="1" applyFont="1" applyBorder="1" applyAlignment="1">
      <alignment vertical="center"/>
      <protection/>
    </xf>
    <xf numFmtId="178" fontId="30" fillId="0" borderId="40" xfId="68" applyNumberFormat="1" applyFont="1" applyBorder="1" applyAlignment="1">
      <alignment vertical="center"/>
      <protection/>
    </xf>
    <xf numFmtId="176" fontId="30" fillId="27" borderId="35" xfId="68" applyNumberFormat="1" applyFont="1" applyFill="1" applyBorder="1" applyAlignment="1" applyProtection="1">
      <alignment vertical="center"/>
      <protection locked="0"/>
    </xf>
    <xf numFmtId="176" fontId="30" fillId="27" borderId="18" xfId="68" applyNumberFormat="1" applyFont="1" applyFill="1" applyBorder="1" applyAlignment="1" applyProtection="1">
      <alignment vertical="center"/>
      <protection locked="0"/>
    </xf>
    <xf numFmtId="0" fontId="30" fillId="0" borderId="35" xfId="68" applyFont="1" applyBorder="1" applyAlignment="1">
      <alignment vertical="center" shrinkToFit="1"/>
      <protection/>
    </xf>
    <xf numFmtId="0" fontId="30" fillId="0" borderId="20" xfId="68" applyFont="1" applyBorder="1" applyAlignment="1">
      <alignment vertical="center" shrinkToFit="1"/>
      <protection/>
    </xf>
    <xf numFmtId="0" fontId="30" fillId="0" borderId="36" xfId="68" applyFont="1" applyBorder="1" applyAlignment="1">
      <alignment vertical="center" shrinkToFit="1"/>
      <protection/>
    </xf>
    <xf numFmtId="0" fontId="32" fillId="27" borderId="35" xfId="0" applyFont="1" applyFill="1" applyBorder="1" applyAlignment="1">
      <alignment vertical="center" shrinkToFit="1"/>
    </xf>
    <xf numFmtId="0" fontId="32" fillId="27" borderId="20" xfId="0" applyFont="1" applyFill="1" applyBorder="1" applyAlignment="1">
      <alignment vertical="center" shrinkToFit="1"/>
    </xf>
    <xf numFmtId="0" fontId="32" fillId="27" borderId="36" xfId="0" applyFont="1" applyFill="1" applyBorder="1" applyAlignment="1">
      <alignment vertical="center" shrinkToFit="1"/>
    </xf>
    <xf numFmtId="178" fontId="32" fillId="27" borderId="31" xfId="0" applyNumberFormat="1" applyFont="1" applyFill="1" applyBorder="1" applyAlignment="1">
      <alignment horizontal="right" vertical="center"/>
    </xf>
    <xf numFmtId="178" fontId="32" fillId="27" borderId="21" xfId="0" applyNumberFormat="1" applyFont="1" applyFill="1" applyBorder="1" applyAlignment="1">
      <alignment horizontal="right" vertical="center"/>
    </xf>
    <xf numFmtId="178" fontId="32" fillId="27" borderId="38" xfId="0" applyNumberFormat="1" applyFont="1" applyFill="1" applyBorder="1" applyAlignment="1">
      <alignment horizontal="right" vertical="center"/>
    </xf>
    <xf numFmtId="178" fontId="32" fillId="27" borderId="17" xfId="0" applyNumberFormat="1" applyFont="1" applyFill="1" applyBorder="1" applyAlignment="1">
      <alignment horizontal="right" vertical="center"/>
    </xf>
    <xf numFmtId="0" fontId="30" fillId="0" borderId="55" xfId="68" applyFont="1" applyBorder="1" applyAlignment="1">
      <alignment vertical="center" shrinkToFit="1"/>
      <protection/>
    </xf>
    <xf numFmtId="0" fontId="30" fillId="0" borderId="57" xfId="68" applyFont="1" applyBorder="1" applyAlignment="1">
      <alignment vertical="center" shrinkToFit="1"/>
      <protection/>
    </xf>
    <xf numFmtId="178" fontId="30" fillId="0" borderId="37" xfId="68" applyNumberFormat="1" applyFont="1" applyFill="1" applyBorder="1" applyAlignment="1">
      <alignment vertical="center"/>
      <protection/>
    </xf>
    <xf numFmtId="178" fontId="30" fillId="0" borderId="40" xfId="68" applyNumberFormat="1" applyFont="1" applyFill="1" applyBorder="1" applyAlignment="1">
      <alignment vertical="center"/>
      <protection/>
    </xf>
    <xf numFmtId="178" fontId="32" fillId="27" borderId="20" xfId="0" applyNumberFormat="1" applyFont="1" applyFill="1" applyBorder="1" applyAlignment="1">
      <alignment horizontal="right" vertical="center"/>
    </xf>
    <xf numFmtId="0" fontId="30" fillId="0" borderId="20" xfId="68" applyFont="1" applyFill="1" applyBorder="1" applyAlignment="1">
      <alignment vertical="center"/>
      <protection/>
    </xf>
    <xf numFmtId="0" fontId="32" fillId="0" borderId="31" xfId="0" applyFont="1" applyFill="1" applyBorder="1" applyAlignment="1">
      <alignment vertical="center" shrinkToFit="1"/>
    </xf>
    <xf numFmtId="0" fontId="32" fillId="0" borderId="27" xfId="0" applyFont="1" applyFill="1" applyBorder="1" applyAlignment="1">
      <alignment vertical="center" shrinkToFit="1"/>
    </xf>
    <xf numFmtId="0" fontId="32" fillId="0" borderId="59" xfId="0" applyFont="1" applyFill="1" applyBorder="1" applyAlignment="1">
      <alignment vertical="center" shrinkToFit="1"/>
    </xf>
    <xf numFmtId="0" fontId="30" fillId="0" borderId="25" xfId="68" applyFont="1" applyFill="1" applyBorder="1" applyAlignment="1">
      <alignment vertical="center"/>
      <protection/>
    </xf>
    <xf numFmtId="178" fontId="30" fillId="0" borderId="37" xfId="68" applyNumberFormat="1" applyFont="1" applyFill="1" applyBorder="1" applyAlignment="1" applyProtection="1">
      <alignment vertical="center"/>
      <protection/>
    </xf>
    <xf numFmtId="178" fontId="30" fillId="0" borderId="40" xfId="68" applyNumberFormat="1" applyFont="1" applyFill="1" applyBorder="1" applyAlignment="1" applyProtection="1">
      <alignment vertical="center"/>
      <protection/>
    </xf>
    <xf numFmtId="0" fontId="32" fillId="0" borderId="38" xfId="0" applyFont="1" applyFill="1" applyBorder="1" applyAlignment="1">
      <alignment vertical="center" shrinkToFit="1"/>
    </xf>
    <xf numFmtId="0" fontId="32" fillId="0" borderId="25" xfId="0" applyFont="1" applyFill="1" applyBorder="1" applyAlignment="1">
      <alignment vertical="center" shrinkToFit="1"/>
    </xf>
    <xf numFmtId="0" fontId="32" fillId="0" borderId="56" xfId="0" applyFont="1" applyFill="1" applyBorder="1" applyAlignment="1">
      <alignment vertical="center" shrinkToFit="1"/>
    </xf>
    <xf numFmtId="0" fontId="30" fillId="0" borderId="29" xfId="68" applyFont="1" applyFill="1" applyBorder="1" applyAlignment="1">
      <alignment vertical="center"/>
      <protection/>
    </xf>
    <xf numFmtId="0" fontId="30" fillId="0" borderId="15" xfId="68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vertical="center"/>
      <protection/>
    </xf>
    <xf numFmtId="0" fontId="30" fillId="0" borderId="24" xfId="68" applyFont="1" applyFill="1" applyBorder="1" applyAlignment="1">
      <alignment vertical="center"/>
      <protection/>
    </xf>
    <xf numFmtId="176" fontId="30" fillId="27" borderId="31" xfId="68" applyNumberFormat="1" applyFont="1" applyFill="1" applyBorder="1" applyAlignment="1">
      <alignment vertical="center"/>
      <protection/>
    </xf>
    <xf numFmtId="176" fontId="30" fillId="27" borderId="21" xfId="68" applyNumberFormat="1" applyFont="1" applyFill="1" applyBorder="1" applyAlignment="1">
      <alignment vertical="center"/>
      <protection/>
    </xf>
    <xf numFmtId="0" fontId="30" fillId="0" borderId="69" xfId="68" applyFont="1" applyBorder="1" applyAlignment="1">
      <alignment vertical="center" shrinkToFit="1"/>
      <protection/>
    </xf>
    <xf numFmtId="0" fontId="30" fillId="0" borderId="80" xfId="68" applyFont="1" applyBorder="1" applyAlignment="1">
      <alignment vertical="center" shrinkToFit="1"/>
      <protection/>
    </xf>
    <xf numFmtId="176" fontId="30" fillId="27" borderId="48" xfId="68" applyNumberFormat="1" applyFont="1" applyFill="1" applyBorder="1" applyAlignment="1">
      <alignment vertical="center"/>
      <protection/>
    </xf>
    <xf numFmtId="176" fontId="30" fillId="27" borderId="22" xfId="68" applyNumberFormat="1" applyFont="1" applyFill="1" applyBorder="1" applyAlignment="1">
      <alignment vertical="center"/>
      <protection/>
    </xf>
    <xf numFmtId="178" fontId="30" fillId="0" borderId="10" xfId="68" applyNumberFormat="1" applyFont="1" applyFill="1" applyBorder="1" applyAlignment="1">
      <alignment vertical="center"/>
      <protection/>
    </xf>
    <xf numFmtId="178" fontId="32" fillId="27" borderId="60" xfId="0" applyNumberFormat="1" applyFont="1" applyFill="1" applyBorder="1" applyAlignment="1">
      <alignment horizontal="right" vertical="center"/>
    </xf>
    <xf numFmtId="178" fontId="32" fillId="27" borderId="14" xfId="0" applyNumberFormat="1" applyFont="1" applyFill="1" applyBorder="1" applyAlignment="1">
      <alignment horizontal="right" vertical="center"/>
    </xf>
    <xf numFmtId="0" fontId="30" fillId="0" borderId="66" xfId="68" applyFont="1" applyBorder="1" applyAlignment="1">
      <alignment vertical="center" shrinkToFit="1"/>
      <protection/>
    </xf>
    <xf numFmtId="0" fontId="30" fillId="0" borderId="13" xfId="68" applyFont="1" applyBorder="1" applyAlignment="1">
      <alignment vertical="center" shrinkToFit="1"/>
      <protection/>
    </xf>
    <xf numFmtId="0" fontId="30" fillId="0" borderId="81" xfId="68" applyFont="1" applyBorder="1" applyAlignment="1">
      <alignment vertical="center" shrinkToFit="1"/>
      <protection/>
    </xf>
    <xf numFmtId="0" fontId="30" fillId="0" borderId="60" xfId="68" applyFont="1" applyBorder="1" applyAlignment="1">
      <alignment vertical="center" shrinkToFit="1"/>
      <protection/>
    </xf>
    <xf numFmtId="0" fontId="30" fillId="0" borderId="15" xfId="68" applyFont="1" applyBorder="1" applyAlignment="1">
      <alignment vertical="center" shrinkToFit="1"/>
      <protection/>
    </xf>
    <xf numFmtId="0" fontId="30" fillId="0" borderId="79" xfId="68" applyFont="1" applyBorder="1" applyAlignment="1">
      <alignment vertical="center" shrinkToFit="1"/>
      <protection/>
    </xf>
    <xf numFmtId="176" fontId="30" fillId="27" borderId="60" xfId="68" applyNumberFormat="1" applyFont="1" applyFill="1" applyBorder="1" applyAlignment="1">
      <alignment vertical="center"/>
      <protection/>
    </xf>
    <xf numFmtId="176" fontId="30" fillId="27" borderId="14" xfId="68" applyNumberFormat="1" applyFont="1" applyFill="1" applyBorder="1" applyAlignment="1">
      <alignment vertical="center"/>
      <protection/>
    </xf>
    <xf numFmtId="0" fontId="25" fillId="24" borderId="43" xfId="68" applyFont="1" applyFill="1" applyBorder="1" applyAlignment="1">
      <alignment horizontal="center" vertical="center"/>
      <protection/>
    </xf>
    <xf numFmtId="0" fontId="25" fillId="24" borderId="44" xfId="68" applyFont="1" applyFill="1" applyBorder="1" applyAlignment="1">
      <alignment horizontal="center" vertical="center"/>
      <protection/>
    </xf>
    <xf numFmtId="0" fontId="25" fillId="24" borderId="22" xfId="68" applyFont="1" applyFill="1" applyBorder="1" applyAlignment="1">
      <alignment horizontal="center" vertical="center"/>
      <protection/>
    </xf>
    <xf numFmtId="0" fontId="32" fillId="0" borderId="48" xfId="0" applyFont="1" applyFill="1" applyBorder="1" applyAlignment="1">
      <alignment vertical="center" shrinkToFit="1"/>
    </xf>
    <xf numFmtId="0" fontId="32" fillId="0" borderId="44" xfId="0" applyFont="1" applyFill="1" applyBorder="1" applyAlignment="1">
      <alignment vertical="center" shrinkToFit="1"/>
    </xf>
    <xf numFmtId="0" fontId="32" fillId="0" borderId="82" xfId="0" applyFont="1" applyFill="1" applyBorder="1" applyAlignment="1">
      <alignment vertical="center" shrinkToFit="1"/>
    </xf>
    <xf numFmtId="0" fontId="30" fillId="0" borderId="37" xfId="68" applyFont="1" applyFill="1" applyBorder="1" applyAlignment="1">
      <alignment vertical="center" shrinkToFit="1"/>
      <protection/>
    </xf>
    <xf numFmtId="0" fontId="30" fillId="0" borderId="10" xfId="68" applyFont="1" applyFill="1" applyBorder="1" applyAlignment="1">
      <alignment vertical="center" shrinkToFit="1"/>
      <protection/>
    </xf>
    <xf numFmtId="0" fontId="30" fillId="0" borderId="11" xfId="68" applyFont="1" applyFill="1" applyBorder="1" applyAlignment="1">
      <alignment vertical="center" shrinkToFit="1"/>
      <protection/>
    </xf>
    <xf numFmtId="176" fontId="30" fillId="27" borderId="20" xfId="68" applyNumberFormat="1" applyFont="1" applyFill="1" applyBorder="1" applyAlignment="1">
      <alignment vertical="center"/>
      <protection/>
    </xf>
    <xf numFmtId="0" fontId="30" fillId="0" borderId="31" xfId="68" applyFont="1" applyBorder="1" applyAlignment="1">
      <alignment vertical="center" shrinkToFit="1"/>
      <protection/>
    </xf>
    <xf numFmtId="0" fontId="30" fillId="0" borderId="27" xfId="68" applyFont="1" applyBorder="1" applyAlignment="1">
      <alignment vertical="center" shrinkToFit="1"/>
      <protection/>
    </xf>
    <xf numFmtId="0" fontId="30" fillId="0" borderId="59" xfId="68" applyFont="1" applyBorder="1" applyAlignment="1">
      <alignment vertical="center" shrinkToFit="1"/>
      <protection/>
    </xf>
    <xf numFmtId="178" fontId="32" fillId="27" borderId="66" xfId="0" applyNumberFormat="1" applyFont="1" applyFill="1" applyBorder="1" applyAlignment="1">
      <alignment horizontal="right" vertical="center"/>
    </xf>
    <xf numFmtId="178" fontId="32" fillId="27" borderId="67" xfId="0" applyNumberFormat="1" applyFont="1" applyFill="1" applyBorder="1" applyAlignment="1">
      <alignment horizontal="right" vertical="center"/>
    </xf>
    <xf numFmtId="176" fontId="30" fillId="27" borderId="38" xfId="68" applyNumberFormat="1" applyFont="1" applyFill="1" applyBorder="1" applyAlignment="1">
      <alignment vertical="center"/>
      <protection/>
    </xf>
    <xf numFmtId="176" fontId="30" fillId="27" borderId="17" xfId="68" applyNumberFormat="1" applyFont="1" applyFill="1" applyBorder="1" applyAlignment="1">
      <alignment vertical="center"/>
      <protection/>
    </xf>
    <xf numFmtId="176" fontId="30" fillId="0" borderId="38" xfId="68" applyNumberFormat="1" applyFont="1" applyBorder="1" applyAlignment="1" applyProtection="1">
      <alignment vertical="center"/>
      <protection locked="0"/>
    </xf>
    <xf numFmtId="176" fontId="30" fillId="0" borderId="17" xfId="68" applyNumberFormat="1" applyFont="1" applyBorder="1" applyAlignment="1" applyProtection="1">
      <alignment vertical="center"/>
      <protection locked="0"/>
    </xf>
    <xf numFmtId="0" fontId="30" fillId="26" borderId="30" xfId="68" applyFont="1" applyFill="1" applyBorder="1" applyAlignment="1">
      <alignment vertical="center"/>
      <protection/>
    </xf>
    <xf numFmtId="0" fontId="30" fillId="26" borderId="27" xfId="68" applyFont="1" applyFill="1" applyBorder="1" applyAlignment="1">
      <alignment vertical="center"/>
      <protection/>
    </xf>
    <xf numFmtId="0" fontId="31" fillId="17" borderId="83" xfId="68" applyFont="1" applyFill="1" applyBorder="1" applyAlignment="1">
      <alignment horizontal="center" vertical="center"/>
      <protection/>
    </xf>
    <xf numFmtId="0" fontId="29" fillId="0" borderId="39" xfId="68" applyFont="1" applyBorder="1" applyAlignment="1">
      <alignment horizontal="center" vertical="center"/>
      <protection/>
    </xf>
    <xf numFmtId="0" fontId="29" fillId="0" borderId="10" xfId="68" applyFont="1" applyBorder="1" applyAlignment="1">
      <alignment horizontal="center" vertical="center"/>
      <protection/>
    </xf>
    <xf numFmtId="0" fontId="29" fillId="0" borderId="40" xfId="68" applyFont="1" applyBorder="1" applyAlignment="1">
      <alignment horizontal="center" vertical="center"/>
      <protection/>
    </xf>
    <xf numFmtId="0" fontId="31" fillId="24" borderId="10" xfId="68" applyFont="1" applyFill="1" applyBorder="1" applyAlignment="1">
      <alignment horizontal="center" vertical="center"/>
      <protection/>
    </xf>
    <xf numFmtId="0" fontId="31" fillId="24" borderId="11" xfId="68" applyFont="1" applyFill="1" applyBorder="1" applyAlignment="1">
      <alignment horizontal="center" vertical="center"/>
      <protection/>
    </xf>
    <xf numFmtId="179" fontId="27" fillId="0" borderId="10" xfId="0" applyNumberFormat="1" applyFont="1" applyBorder="1" applyAlignment="1">
      <alignment horizontal="center" vertical="center" shrinkToFit="1"/>
    </xf>
    <xf numFmtId="0" fontId="30" fillId="0" borderId="10" xfId="68" applyFont="1" applyBorder="1" applyAlignment="1">
      <alignment horizontal="center" vertical="center"/>
      <protection/>
    </xf>
    <xf numFmtId="0" fontId="26" fillId="21" borderId="84" xfId="0" applyFont="1" applyFill="1" applyBorder="1" applyAlignment="1">
      <alignment horizontal="center" vertical="center"/>
    </xf>
    <xf numFmtId="0" fontId="30" fillId="0" borderId="10" xfId="68" applyFont="1" applyBorder="1" applyAlignment="1">
      <alignment vertical="center"/>
      <protection/>
    </xf>
    <xf numFmtId="176" fontId="30" fillId="0" borderId="10" xfId="68" applyNumberFormat="1" applyFont="1" applyBorder="1" applyAlignment="1">
      <alignment vertical="center"/>
      <protection/>
    </xf>
    <xf numFmtId="0" fontId="29" fillId="0" borderId="39" xfId="68" applyFont="1" applyBorder="1" applyAlignment="1">
      <alignment horizontal="center" vertical="center" wrapText="1"/>
      <protection/>
    </xf>
    <xf numFmtId="0" fontId="29" fillId="0" borderId="10" xfId="68" applyFont="1" applyBorder="1" applyAlignment="1">
      <alignment horizontal="center" vertical="center" wrapText="1"/>
      <protection/>
    </xf>
    <xf numFmtId="0" fontId="29" fillId="0" borderId="40" xfId="68" applyFont="1" applyBorder="1" applyAlignment="1">
      <alignment horizontal="center" vertical="center" wrapText="1"/>
      <protection/>
    </xf>
    <xf numFmtId="0" fontId="27" fillId="0" borderId="37" xfId="68" applyFont="1" applyBorder="1" applyAlignment="1">
      <alignment horizontal="center" vertical="center"/>
      <protection/>
    </xf>
    <xf numFmtId="0" fontId="27" fillId="0" borderId="10" xfId="68" applyFont="1" applyBorder="1" applyAlignment="1">
      <alignment horizontal="center" vertical="center"/>
      <protection/>
    </xf>
    <xf numFmtId="0" fontId="27" fillId="0" borderId="11" xfId="68" applyFont="1" applyBorder="1" applyAlignment="1">
      <alignment horizontal="center" vertical="center"/>
      <protection/>
    </xf>
    <xf numFmtId="0" fontId="28" fillId="0" borderId="10" xfId="68" applyFont="1" applyBorder="1" applyAlignment="1">
      <alignment horizontal="center" vertical="center" shrinkToFit="1"/>
      <protection/>
    </xf>
    <xf numFmtId="49" fontId="27" fillId="0" borderId="37" xfId="68" applyNumberFormat="1" applyFont="1" applyBorder="1" applyAlignment="1">
      <alignment horizontal="left" vertical="center"/>
      <protection/>
    </xf>
    <xf numFmtId="0" fontId="27" fillId="0" borderId="10" xfId="68" applyNumberFormat="1" applyFont="1" applyBorder="1" applyAlignment="1">
      <alignment horizontal="left" vertical="center"/>
      <protection/>
    </xf>
    <xf numFmtId="0" fontId="27" fillId="0" borderId="11" xfId="68" applyNumberFormat="1" applyFont="1" applyBorder="1" applyAlignment="1">
      <alignment horizontal="left" vertical="center"/>
      <protection/>
    </xf>
    <xf numFmtId="182" fontId="27" fillId="0" borderId="10" xfId="68" applyNumberFormat="1" applyFont="1" applyBorder="1" applyAlignment="1">
      <alignment vertical="center" shrinkToFit="1"/>
      <protection/>
    </xf>
    <xf numFmtId="182" fontId="0" fillId="0" borderId="10" xfId="0" applyNumberFormat="1" applyBorder="1" applyAlignment="1">
      <alignment vertical="center" shrinkToFit="1"/>
    </xf>
    <xf numFmtId="9" fontId="30" fillId="0" borderId="10" xfId="42" applyFont="1" applyBorder="1" applyAlignment="1">
      <alignment horizontal="center" vertical="center"/>
    </xf>
    <xf numFmtId="38" fontId="27" fillId="0" borderId="37" xfId="50" applyFont="1" applyBorder="1" applyAlignment="1">
      <alignment horizontal="right" vertical="center"/>
    </xf>
    <xf numFmtId="38" fontId="27" fillId="0" borderId="10" xfId="50" applyFont="1" applyBorder="1" applyAlignment="1">
      <alignment horizontal="right" vertical="center"/>
    </xf>
    <xf numFmtId="0" fontId="31" fillId="24" borderId="83" xfId="68" applyFont="1" applyFill="1" applyBorder="1" applyAlignment="1">
      <alignment horizontal="center" vertical="center"/>
      <protection/>
    </xf>
    <xf numFmtId="0" fontId="30" fillId="0" borderId="38" xfId="68" applyFont="1" applyBorder="1" applyAlignment="1">
      <alignment vertical="center" shrinkToFit="1"/>
      <protection/>
    </xf>
    <xf numFmtId="0" fontId="30" fillId="0" borderId="25" xfId="68" applyFont="1" applyBorder="1" applyAlignment="1">
      <alignment vertical="center" shrinkToFit="1"/>
      <protection/>
    </xf>
    <xf numFmtId="0" fontId="30" fillId="0" borderId="56" xfId="68" applyFont="1" applyBorder="1" applyAlignment="1">
      <alignment vertical="center" shrinkToFit="1"/>
      <protection/>
    </xf>
    <xf numFmtId="0" fontId="31" fillId="24" borderId="39" xfId="68" applyFont="1" applyFill="1" applyBorder="1" applyAlignment="1">
      <alignment horizontal="center" vertical="center"/>
      <protection/>
    </xf>
    <xf numFmtId="0" fontId="31" fillId="24" borderId="43" xfId="68" applyFont="1" applyFill="1" applyBorder="1" applyAlignment="1">
      <alignment horizontal="center" vertical="center"/>
      <protection/>
    </xf>
    <xf numFmtId="0" fontId="31" fillId="24" borderId="44" xfId="68" applyFont="1" applyFill="1" applyBorder="1" applyAlignment="1">
      <alignment horizontal="center" vertical="center"/>
      <protection/>
    </xf>
    <xf numFmtId="0" fontId="29" fillId="0" borderId="0" xfId="68" applyFont="1" applyAlignment="1">
      <alignment horizontal="center"/>
      <protection/>
    </xf>
    <xf numFmtId="0" fontId="30" fillId="0" borderId="39" xfId="68" applyFont="1" applyBorder="1" applyAlignment="1">
      <alignment horizontal="center" vertical="center"/>
      <protection/>
    </xf>
    <xf numFmtId="0" fontId="30" fillId="0" borderId="11" xfId="68" applyFont="1" applyBorder="1" applyAlignment="1">
      <alignment horizontal="center" vertical="center"/>
      <protection/>
    </xf>
    <xf numFmtId="176" fontId="30" fillId="27" borderId="34" xfId="68" applyNumberFormat="1" applyFont="1" applyFill="1" applyBorder="1" applyAlignment="1">
      <alignment vertical="center"/>
      <protection/>
    </xf>
    <xf numFmtId="0" fontId="29" fillId="0" borderId="0" xfId="68" applyFont="1" applyAlignment="1">
      <alignment horizontal="center" vertical="center"/>
      <protection/>
    </xf>
    <xf numFmtId="0" fontId="30" fillId="0" borderId="28" xfId="68" applyFont="1" applyBorder="1" applyAlignment="1">
      <alignment horizontal="center" vertical="center"/>
      <protection/>
    </xf>
    <xf numFmtId="0" fontId="30" fillId="0" borderId="85" xfId="68" applyFont="1" applyBorder="1" applyAlignment="1">
      <alignment horizontal="center" vertical="center"/>
      <protection/>
    </xf>
    <xf numFmtId="0" fontId="30" fillId="0" borderId="86" xfId="68" applyFont="1" applyBorder="1" applyAlignment="1">
      <alignment horizontal="center" vertical="center"/>
      <protection/>
    </xf>
    <xf numFmtId="178" fontId="32" fillId="27" borderId="51" xfId="0" applyNumberFormat="1" applyFont="1" applyFill="1" applyBorder="1" applyAlignment="1">
      <alignment horizontal="right" vertical="center"/>
    </xf>
    <xf numFmtId="178" fontId="32" fillId="27" borderId="23" xfId="0" applyNumberFormat="1" applyFont="1" applyFill="1" applyBorder="1" applyAlignment="1">
      <alignment horizontal="right" vertical="center"/>
    </xf>
    <xf numFmtId="0" fontId="30" fillId="0" borderId="34" xfId="68" applyFont="1" applyFill="1" applyBorder="1" applyAlignment="1">
      <alignment vertical="center" shrinkToFit="1"/>
      <protection/>
    </xf>
    <xf numFmtId="0" fontId="30" fillId="0" borderId="52" xfId="68" applyFont="1" applyFill="1" applyBorder="1" applyAlignment="1">
      <alignment vertical="center" shrinkToFit="1"/>
      <protection/>
    </xf>
    <xf numFmtId="0" fontId="30" fillId="27" borderId="34" xfId="68" applyFont="1" applyFill="1" applyBorder="1" applyAlignment="1">
      <alignment vertical="center" shrinkToFit="1"/>
      <protection/>
    </xf>
    <xf numFmtId="0" fontId="30" fillId="27" borderId="52" xfId="68" applyFont="1" applyFill="1" applyBorder="1" applyAlignment="1">
      <alignment vertical="center" shrinkToFit="1"/>
      <protection/>
    </xf>
    <xf numFmtId="0" fontId="32" fillId="0" borderId="66" xfId="0" applyFont="1" applyFill="1" applyBorder="1" applyAlignment="1">
      <alignment vertical="center" shrinkToFit="1"/>
    </xf>
    <xf numFmtId="0" fontId="32" fillId="0" borderId="13" xfId="0" applyFont="1" applyFill="1" applyBorder="1" applyAlignment="1">
      <alignment vertical="center" shrinkToFit="1"/>
    </xf>
    <xf numFmtId="0" fontId="32" fillId="0" borderId="81" xfId="0" applyFont="1" applyFill="1" applyBorder="1" applyAlignment="1">
      <alignment vertical="center" shrinkToFit="1"/>
    </xf>
    <xf numFmtId="0" fontId="30" fillId="0" borderId="41" xfId="68" applyFont="1" applyFill="1" applyBorder="1" applyAlignment="1">
      <alignment vertical="center" shrinkToFit="1"/>
      <protection/>
    </xf>
    <xf numFmtId="0" fontId="30" fillId="0" borderId="54" xfId="68" applyFont="1" applyFill="1" applyBorder="1" applyAlignment="1">
      <alignment vertical="center" shrinkToFit="1"/>
      <protection/>
    </xf>
    <xf numFmtId="176" fontId="30" fillId="0" borderId="37" xfId="68" applyNumberFormat="1" applyFont="1" applyFill="1" applyBorder="1" applyAlignment="1">
      <alignment vertical="center"/>
      <protection/>
    </xf>
    <xf numFmtId="176" fontId="30" fillId="0" borderId="40" xfId="68" applyNumberFormat="1" applyFont="1" applyFill="1" applyBorder="1" applyAlignment="1">
      <alignment vertical="center"/>
      <protection/>
    </xf>
    <xf numFmtId="0" fontId="30" fillId="0" borderId="71" xfId="68" applyFont="1" applyFill="1" applyBorder="1" applyAlignment="1">
      <alignment vertical="center" shrinkToFit="1"/>
      <protection/>
    </xf>
    <xf numFmtId="0" fontId="30" fillId="0" borderId="87" xfId="68" applyFont="1" applyFill="1" applyBorder="1" applyAlignment="1">
      <alignment vertical="center" shrinkToFit="1"/>
      <protection/>
    </xf>
    <xf numFmtId="0" fontId="32" fillId="0" borderId="60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9" xfId="0" applyBorder="1" applyAlignment="1">
      <alignment vertical="center"/>
    </xf>
    <xf numFmtId="0" fontId="30" fillId="0" borderId="35" xfId="68" applyFont="1" applyBorder="1" applyAlignment="1">
      <alignment horizontal="left" vertical="center" shrinkToFit="1"/>
      <protection/>
    </xf>
    <xf numFmtId="0" fontId="30" fillId="0" borderId="20" xfId="68" applyFont="1" applyBorder="1" applyAlignment="1">
      <alignment horizontal="left" vertical="center" shrinkToFit="1"/>
      <protection/>
    </xf>
    <xf numFmtId="0" fontId="30" fillId="0" borderId="36" xfId="68" applyFont="1" applyBorder="1" applyAlignment="1">
      <alignment horizontal="left" vertical="center" shrinkToFit="1"/>
      <protection/>
    </xf>
    <xf numFmtId="0" fontId="30" fillId="0" borderId="30" xfId="68" applyFont="1" applyFill="1" applyBorder="1" applyAlignment="1">
      <alignment vertical="center"/>
      <protection/>
    </xf>
    <xf numFmtId="0" fontId="30" fillId="0" borderId="27" xfId="68" applyFont="1" applyFill="1" applyBorder="1" applyAlignment="1">
      <alignment vertical="center"/>
      <protection/>
    </xf>
    <xf numFmtId="0" fontId="30" fillId="27" borderId="35" xfId="68" applyFont="1" applyFill="1" applyBorder="1" applyAlignment="1">
      <alignment vertical="center" shrinkToFit="1"/>
      <protection/>
    </xf>
    <xf numFmtId="0" fontId="30" fillId="27" borderId="20" xfId="68" applyFont="1" applyFill="1" applyBorder="1" applyAlignment="1">
      <alignment vertical="center" shrinkToFit="1"/>
      <protection/>
    </xf>
    <xf numFmtId="0" fontId="30" fillId="27" borderId="36" xfId="68" applyFont="1" applyFill="1" applyBorder="1" applyAlignment="1">
      <alignment vertical="center" shrinkToFit="1"/>
      <protection/>
    </xf>
    <xf numFmtId="176" fontId="30" fillId="27" borderId="31" xfId="68" applyNumberFormat="1" applyFont="1" applyFill="1" applyBorder="1" applyAlignment="1" applyProtection="1">
      <alignment vertical="center"/>
      <protection locked="0"/>
    </xf>
    <xf numFmtId="176" fontId="30" fillId="27" borderId="21" xfId="68" applyNumberFormat="1" applyFont="1" applyFill="1" applyBorder="1" applyAlignment="1" applyProtection="1">
      <alignment vertical="center"/>
      <protection locked="0"/>
    </xf>
    <xf numFmtId="0" fontId="32" fillId="0" borderId="51" xfId="0" applyFont="1" applyFill="1" applyBorder="1" applyAlignment="1">
      <alignment vertical="center" shrinkToFit="1"/>
    </xf>
    <xf numFmtId="0" fontId="32" fillId="0" borderId="0" xfId="0" applyFont="1" applyFill="1" applyBorder="1" applyAlignment="1">
      <alignment vertical="center" shrinkToFit="1"/>
    </xf>
    <xf numFmtId="0" fontId="32" fillId="0" borderId="88" xfId="0" applyFont="1" applyFill="1" applyBorder="1" applyAlignment="1">
      <alignment vertical="center" shrinkToFit="1"/>
    </xf>
    <xf numFmtId="0" fontId="30" fillId="0" borderId="35" xfId="68" applyFont="1" applyFill="1" applyBorder="1" applyAlignment="1">
      <alignment vertical="center" shrinkToFit="1"/>
      <protection/>
    </xf>
    <xf numFmtId="0" fontId="30" fillId="0" borderId="20" xfId="68" applyFont="1" applyFill="1" applyBorder="1" applyAlignment="1">
      <alignment vertical="center" shrinkToFit="1"/>
      <protection/>
    </xf>
    <xf numFmtId="0" fontId="30" fillId="0" borderId="36" xfId="68" applyFont="1" applyFill="1" applyBorder="1" applyAlignment="1">
      <alignment vertical="center" shrinkToFit="1"/>
      <protection/>
    </xf>
    <xf numFmtId="0" fontId="30" fillId="0" borderId="49" xfId="68" applyFont="1" applyBorder="1" applyAlignment="1">
      <alignment vertical="center" shrinkToFit="1"/>
      <protection/>
    </xf>
    <xf numFmtId="0" fontId="30" fillId="0" borderId="46" xfId="68" applyFont="1" applyBorder="1" applyAlignment="1">
      <alignment vertical="center" shrinkToFit="1"/>
      <protection/>
    </xf>
    <xf numFmtId="0" fontId="30" fillId="0" borderId="89" xfId="68" applyFont="1" applyBorder="1" applyAlignment="1">
      <alignment vertical="center" shrinkToFit="1"/>
      <protection/>
    </xf>
    <xf numFmtId="0" fontId="30" fillId="27" borderId="35" xfId="68" applyFont="1" applyFill="1" applyBorder="1" applyAlignment="1">
      <alignment vertical="center"/>
      <protection/>
    </xf>
    <xf numFmtId="0" fontId="0" fillId="27" borderId="20" xfId="0" applyFill="1" applyBorder="1" applyAlignment="1">
      <alignment vertical="center"/>
    </xf>
    <xf numFmtId="0" fontId="0" fillId="27" borderId="36" xfId="0" applyFill="1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30" fillId="0" borderId="13" xfId="68" applyFont="1" applyFill="1" applyBorder="1" applyAlignment="1">
      <alignment vertical="center" shrinkToFit="1"/>
      <protection/>
    </xf>
    <xf numFmtId="0" fontId="30" fillId="0" borderId="81" xfId="68" applyFont="1" applyFill="1" applyBorder="1" applyAlignment="1">
      <alignment vertical="center" shrinkToFit="1"/>
      <protection/>
    </xf>
    <xf numFmtId="0" fontId="30" fillId="27" borderId="66" xfId="68" applyFont="1" applyFill="1" applyBorder="1" applyAlignment="1">
      <alignment vertical="center" shrinkToFit="1"/>
      <protection/>
    </xf>
    <xf numFmtId="0" fontId="30" fillId="27" borderId="13" xfId="68" applyFont="1" applyFill="1" applyBorder="1" applyAlignment="1">
      <alignment vertical="center" shrinkToFit="1"/>
      <protection/>
    </xf>
    <xf numFmtId="0" fontId="30" fillId="27" borderId="81" xfId="68" applyFont="1" applyFill="1" applyBorder="1" applyAlignment="1">
      <alignment vertical="center" shrinkToFit="1"/>
      <protection/>
    </xf>
    <xf numFmtId="0" fontId="29" fillId="0" borderId="39" xfId="68" applyNumberFormat="1" applyFont="1" applyBorder="1" applyAlignment="1">
      <alignment horizontal="center" vertical="center"/>
      <protection/>
    </xf>
    <xf numFmtId="0" fontId="29" fillId="0" borderId="40" xfId="68" applyNumberFormat="1" applyFont="1" applyBorder="1" applyAlignment="1">
      <alignment horizontal="center" vertical="center"/>
      <protection/>
    </xf>
    <xf numFmtId="0" fontId="30" fillId="0" borderId="34" xfId="68" applyFont="1" applyBorder="1" applyAlignment="1">
      <alignment vertical="center" shrinkToFit="1"/>
      <protection/>
    </xf>
    <xf numFmtId="0" fontId="30" fillId="0" borderId="52" xfId="68" applyFont="1" applyBorder="1" applyAlignment="1">
      <alignment vertical="center" shrinkToFit="1"/>
      <protection/>
    </xf>
    <xf numFmtId="176" fontId="30" fillId="27" borderId="49" xfId="68" applyNumberFormat="1" applyFont="1" applyFill="1" applyBorder="1" applyAlignment="1">
      <alignment vertical="center"/>
      <protection/>
    </xf>
    <xf numFmtId="176" fontId="30" fillId="27" borderId="47" xfId="68" applyNumberFormat="1" applyFont="1" applyFill="1" applyBorder="1" applyAlignment="1">
      <alignment vertical="center"/>
      <protection/>
    </xf>
    <xf numFmtId="0" fontId="30" fillId="26" borderId="26" xfId="68" applyFont="1" applyFill="1" applyBorder="1" applyAlignment="1">
      <alignment vertical="center"/>
      <protection/>
    </xf>
    <xf numFmtId="0" fontId="30" fillId="27" borderId="13" xfId="68" applyFont="1" applyFill="1" applyBorder="1" applyAlignment="1">
      <alignment vertical="center"/>
      <protection/>
    </xf>
    <xf numFmtId="178" fontId="30" fillId="0" borderId="12" xfId="68" applyNumberFormat="1" applyFont="1" applyFill="1" applyBorder="1" applyAlignment="1">
      <alignment vertical="center" shrinkToFit="1"/>
      <protection/>
    </xf>
    <xf numFmtId="176" fontId="30" fillId="27" borderId="51" xfId="68" applyNumberFormat="1" applyFont="1" applyFill="1" applyBorder="1" applyAlignment="1">
      <alignment vertical="center"/>
      <protection/>
    </xf>
    <xf numFmtId="176" fontId="30" fillId="27" borderId="23" xfId="68" applyNumberFormat="1" applyFont="1" applyFill="1" applyBorder="1" applyAlignment="1">
      <alignment vertical="center"/>
      <protection/>
    </xf>
    <xf numFmtId="0" fontId="30" fillId="0" borderId="19" xfId="68" applyFont="1" applyFill="1" applyBorder="1" applyAlignment="1">
      <alignment horizontal="left" vertical="center"/>
      <protection/>
    </xf>
    <xf numFmtId="0" fontId="30" fillId="0" borderId="20" xfId="68" applyFont="1" applyFill="1" applyBorder="1" applyAlignment="1">
      <alignment horizontal="left" vertical="center"/>
      <protection/>
    </xf>
    <xf numFmtId="0" fontId="30" fillId="0" borderId="66" xfId="68" applyFont="1" applyBorder="1" applyAlignment="1">
      <alignment vertical="center"/>
      <protection/>
    </xf>
    <xf numFmtId="0" fontId="30" fillId="0" borderId="13" xfId="68" applyFont="1" applyBorder="1" applyAlignment="1">
      <alignment vertical="center"/>
      <protection/>
    </xf>
    <xf numFmtId="0" fontId="30" fillId="0" borderId="81" xfId="68" applyFont="1" applyBorder="1" applyAlignment="1">
      <alignment vertical="center"/>
      <protection/>
    </xf>
    <xf numFmtId="0" fontId="30" fillId="0" borderId="35" xfId="68" applyFont="1" applyBorder="1" applyAlignment="1">
      <alignment vertical="center"/>
      <protection/>
    </xf>
    <xf numFmtId="0" fontId="30" fillId="0" borderId="20" xfId="68" applyFont="1" applyBorder="1" applyAlignment="1">
      <alignment vertical="center"/>
      <protection/>
    </xf>
    <xf numFmtId="0" fontId="30" fillId="0" borderId="36" xfId="68" applyFont="1" applyBorder="1" applyAlignment="1">
      <alignment vertical="center"/>
      <protection/>
    </xf>
    <xf numFmtId="178" fontId="32" fillId="0" borderId="35" xfId="0" applyNumberFormat="1" applyFont="1" applyFill="1" applyBorder="1" applyAlignment="1">
      <alignment horizontal="right" vertical="center"/>
    </xf>
    <xf numFmtId="178" fontId="32" fillId="0" borderId="18" xfId="0" applyNumberFormat="1" applyFont="1" applyFill="1" applyBorder="1" applyAlignment="1">
      <alignment horizontal="right" vertical="center"/>
    </xf>
    <xf numFmtId="178" fontId="30" fillId="0" borderId="35" xfId="68" applyNumberFormat="1" applyFont="1" applyFill="1" applyBorder="1" applyAlignment="1" applyProtection="1">
      <alignment vertical="center"/>
      <protection locked="0"/>
    </xf>
    <xf numFmtId="178" fontId="30" fillId="0" borderId="18" xfId="68" applyNumberFormat="1" applyFont="1" applyFill="1" applyBorder="1" applyAlignment="1" applyProtection="1">
      <alignment vertical="center"/>
      <protection locked="0"/>
    </xf>
    <xf numFmtId="176" fontId="30" fillId="0" borderId="37" xfId="68" applyNumberFormat="1" applyFont="1" applyBorder="1" applyAlignment="1">
      <alignment vertical="center"/>
      <protection/>
    </xf>
    <xf numFmtId="176" fontId="30" fillId="0" borderId="40" xfId="68" applyNumberFormat="1" applyFont="1" applyBorder="1" applyAlignment="1">
      <alignment vertical="center"/>
      <protection/>
    </xf>
    <xf numFmtId="176" fontId="30" fillId="0" borderId="31" xfId="68" applyNumberFormat="1" applyFont="1" applyBorder="1" applyAlignment="1">
      <alignment vertical="center"/>
      <protection/>
    </xf>
    <xf numFmtId="176" fontId="30" fillId="0" borderId="21" xfId="68" applyNumberFormat="1" applyFont="1" applyBorder="1" applyAlignment="1">
      <alignment vertical="center"/>
      <protection/>
    </xf>
    <xf numFmtId="178" fontId="30" fillId="0" borderId="38" xfId="68" applyNumberFormat="1" applyFont="1" applyFill="1" applyBorder="1" applyAlignment="1" applyProtection="1">
      <alignment vertical="center"/>
      <protection locked="0"/>
    </xf>
    <xf numFmtId="178" fontId="30" fillId="0" borderId="17" xfId="68" applyNumberFormat="1" applyFont="1" applyFill="1" applyBorder="1" applyAlignment="1" applyProtection="1">
      <alignment vertical="center"/>
      <protection locked="0"/>
    </xf>
    <xf numFmtId="176" fontId="30" fillId="0" borderId="35" xfId="68" applyNumberFormat="1" applyFont="1" applyBorder="1" applyAlignment="1">
      <alignment vertical="center"/>
      <protection/>
    </xf>
    <xf numFmtId="176" fontId="30" fillId="0" borderId="18" xfId="68" applyNumberFormat="1" applyFont="1" applyBorder="1" applyAlignment="1">
      <alignment vertical="center"/>
      <protection/>
    </xf>
    <xf numFmtId="178" fontId="30" fillId="0" borderId="60" xfId="68" applyNumberFormat="1" applyFont="1" applyFill="1" applyBorder="1" applyAlignment="1" applyProtection="1">
      <alignment vertical="center"/>
      <protection locked="0"/>
    </xf>
    <xf numFmtId="178" fontId="30" fillId="0" borderId="14" xfId="68" applyNumberFormat="1" applyFont="1" applyFill="1" applyBorder="1" applyAlignment="1" applyProtection="1">
      <alignment vertical="center"/>
      <protection locked="0"/>
    </xf>
    <xf numFmtId="176" fontId="30" fillId="0" borderId="66" xfId="68" applyNumberFormat="1" applyFont="1" applyBorder="1" applyAlignment="1">
      <alignment vertical="center"/>
      <protection/>
    </xf>
    <xf numFmtId="176" fontId="30" fillId="0" borderId="67" xfId="68" applyNumberFormat="1" applyFont="1" applyBorder="1" applyAlignment="1">
      <alignment vertical="center"/>
      <protection/>
    </xf>
    <xf numFmtId="0" fontId="30" fillId="0" borderId="37" xfId="68" applyFont="1" applyBorder="1" applyAlignment="1">
      <alignment vertical="center"/>
      <protection/>
    </xf>
    <xf numFmtId="0" fontId="30" fillId="0" borderId="11" xfId="68" applyFont="1" applyBorder="1" applyAlignment="1">
      <alignment vertical="center"/>
      <protection/>
    </xf>
    <xf numFmtId="0" fontId="30" fillId="0" borderId="31" xfId="68" applyFont="1" applyBorder="1" applyAlignment="1">
      <alignment vertical="center"/>
      <protection/>
    </xf>
    <xf numFmtId="0" fontId="30" fillId="0" borderId="27" xfId="68" applyFont="1" applyBorder="1" applyAlignment="1">
      <alignment vertical="center"/>
      <protection/>
    </xf>
    <xf numFmtId="0" fontId="30" fillId="0" borderId="59" xfId="68" applyFont="1" applyBorder="1" applyAlignment="1">
      <alignment vertical="center"/>
      <protection/>
    </xf>
    <xf numFmtId="0" fontId="30" fillId="0" borderId="55" xfId="68" applyFont="1" applyBorder="1" applyAlignment="1">
      <alignment vertical="center"/>
      <protection/>
    </xf>
    <xf numFmtId="0" fontId="30" fillId="0" borderId="57" xfId="68" applyFont="1" applyBorder="1" applyAlignment="1">
      <alignment vertical="center"/>
      <protection/>
    </xf>
    <xf numFmtId="178" fontId="32" fillId="0" borderId="31" xfId="0" applyNumberFormat="1" applyFont="1" applyFill="1" applyBorder="1" applyAlignment="1">
      <alignment horizontal="right" vertical="center"/>
    </xf>
    <xf numFmtId="178" fontId="32" fillId="0" borderId="21" xfId="0" applyNumberFormat="1" applyFont="1" applyFill="1" applyBorder="1" applyAlignment="1">
      <alignment horizontal="right" vertical="center"/>
    </xf>
    <xf numFmtId="178" fontId="30" fillId="0" borderId="49" xfId="68" applyNumberFormat="1" applyFont="1" applyFill="1" applyBorder="1" applyAlignment="1" applyProtection="1">
      <alignment vertical="center"/>
      <protection locked="0"/>
    </xf>
    <xf numFmtId="178" fontId="30" fillId="0" borderId="47" xfId="68" applyNumberFormat="1" applyFont="1" applyFill="1" applyBorder="1" applyAlignment="1" applyProtection="1">
      <alignment vertical="center"/>
      <protection locked="0"/>
    </xf>
    <xf numFmtId="0" fontId="30" fillId="0" borderId="51" xfId="68" applyFont="1" applyBorder="1" applyAlignment="1">
      <alignment vertical="center"/>
      <protection/>
    </xf>
    <xf numFmtId="0" fontId="30" fillId="0" borderId="0" xfId="68" applyFont="1" applyBorder="1" applyAlignment="1">
      <alignment vertical="center"/>
      <protection/>
    </xf>
    <xf numFmtId="0" fontId="30" fillId="0" borderId="88" xfId="68" applyFont="1" applyBorder="1" applyAlignment="1">
      <alignment vertical="center"/>
      <protection/>
    </xf>
    <xf numFmtId="0" fontId="30" fillId="26" borderId="45" xfId="68" applyFont="1" applyFill="1" applyBorder="1" applyAlignment="1">
      <alignment vertical="center"/>
      <protection/>
    </xf>
    <xf numFmtId="0" fontId="30" fillId="26" borderId="46" xfId="68" applyFont="1" applyFill="1" applyBorder="1" applyAlignment="1">
      <alignment vertical="center"/>
      <protection/>
    </xf>
    <xf numFmtId="178" fontId="32" fillId="0" borderId="51" xfId="0" applyNumberFormat="1" applyFont="1" applyFill="1" applyBorder="1" applyAlignment="1">
      <alignment horizontal="right" vertical="center"/>
    </xf>
    <xf numFmtId="178" fontId="32" fillId="0" borderId="23" xfId="0" applyNumberFormat="1" applyFont="1" applyFill="1" applyBorder="1" applyAlignment="1">
      <alignment horizontal="right" vertical="center"/>
    </xf>
    <xf numFmtId="0" fontId="30" fillId="0" borderId="38" xfId="68" applyFont="1" applyBorder="1" applyAlignment="1">
      <alignment vertical="center"/>
      <protection/>
    </xf>
    <xf numFmtId="0" fontId="30" fillId="0" borderId="25" xfId="68" applyFont="1" applyBorder="1" applyAlignment="1">
      <alignment vertical="center"/>
      <protection/>
    </xf>
    <xf numFmtId="0" fontId="30" fillId="0" borderId="56" xfId="68" applyFont="1" applyBorder="1" applyAlignment="1">
      <alignment vertical="center"/>
      <protection/>
    </xf>
    <xf numFmtId="178" fontId="32" fillId="0" borderId="38" xfId="0" applyNumberFormat="1" applyFont="1" applyFill="1" applyBorder="1" applyAlignment="1">
      <alignment horizontal="right" vertical="center"/>
    </xf>
    <xf numFmtId="178" fontId="32" fillId="0" borderId="17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176" fontId="30" fillId="0" borderId="38" xfId="68" applyNumberFormat="1" applyFont="1" applyBorder="1" applyAlignment="1">
      <alignment vertical="center"/>
      <protection/>
    </xf>
    <xf numFmtId="176" fontId="30" fillId="0" borderId="17" xfId="68" applyNumberFormat="1" applyFont="1" applyBorder="1" applyAlignment="1">
      <alignment vertical="center"/>
      <protection/>
    </xf>
    <xf numFmtId="178" fontId="0" fillId="0" borderId="40" xfId="0" applyNumberFormat="1" applyFill="1" applyBorder="1" applyAlignment="1">
      <alignment vertical="center"/>
    </xf>
    <xf numFmtId="178" fontId="30" fillId="0" borderId="12" xfId="68" applyNumberFormat="1" applyFont="1" applyBorder="1" applyAlignment="1">
      <alignment vertical="center" shrinkToFit="1"/>
      <protection/>
    </xf>
    <xf numFmtId="0" fontId="25" fillId="24" borderId="39" xfId="0" applyFont="1" applyFill="1" applyBorder="1" applyAlignment="1">
      <alignment horizontal="center" vertical="center" shrinkToFit="1"/>
    </xf>
    <xf numFmtId="0" fontId="25" fillId="24" borderId="10" xfId="0" applyFont="1" applyFill="1" applyBorder="1" applyAlignment="1">
      <alignment horizontal="center" vertical="center" shrinkToFit="1"/>
    </xf>
    <xf numFmtId="0" fontId="0" fillId="0" borderId="78" xfId="0" applyBorder="1" applyAlignment="1">
      <alignment horizontal="center" vertical="center" textRotation="255"/>
    </xf>
    <xf numFmtId="49" fontId="27" fillId="0" borderId="37" xfId="68" applyNumberFormat="1" applyFont="1" applyBorder="1" applyAlignment="1">
      <alignment vertical="center"/>
      <protection/>
    </xf>
    <xf numFmtId="0" fontId="27" fillId="0" borderId="10" xfId="68" applyNumberFormat="1" applyFont="1" applyBorder="1" applyAlignment="1">
      <alignment vertical="center"/>
      <protection/>
    </xf>
    <xf numFmtId="0" fontId="27" fillId="0" borderId="11" xfId="68" applyNumberFormat="1" applyFont="1" applyBorder="1" applyAlignment="1">
      <alignment vertical="center"/>
      <protection/>
    </xf>
    <xf numFmtId="178" fontId="32" fillId="0" borderId="31" xfId="0" applyNumberFormat="1" applyFont="1" applyFill="1" applyBorder="1" applyAlignment="1" applyProtection="1">
      <alignment horizontal="right" vertical="center"/>
      <protection locked="0"/>
    </xf>
    <xf numFmtId="178" fontId="32" fillId="0" borderId="21" xfId="0" applyNumberFormat="1" applyFont="1" applyFill="1" applyBorder="1" applyAlignment="1" applyProtection="1">
      <alignment horizontal="right" vertical="center"/>
      <protection locked="0"/>
    </xf>
    <xf numFmtId="0" fontId="30" fillId="26" borderId="31" xfId="68" applyFont="1" applyFill="1" applyBorder="1" applyAlignment="1">
      <alignment vertical="center" shrinkToFit="1"/>
      <protection/>
    </xf>
    <xf numFmtId="0" fontId="30" fillId="26" borderId="27" xfId="68" applyFont="1" applyFill="1" applyBorder="1" applyAlignment="1">
      <alignment vertical="center" shrinkToFit="1"/>
      <protection/>
    </xf>
    <xf numFmtId="0" fontId="30" fillId="26" borderId="59" xfId="68" applyFont="1" applyFill="1" applyBorder="1" applyAlignment="1">
      <alignment vertical="center" shrinkToFit="1"/>
      <protection/>
    </xf>
    <xf numFmtId="0" fontId="30" fillId="26" borderId="36" xfId="68" applyFont="1" applyFill="1" applyBorder="1" applyAlignment="1">
      <alignment vertical="center"/>
      <protection/>
    </xf>
    <xf numFmtId="176" fontId="30" fillId="0" borderId="35" xfId="68" applyNumberFormat="1" applyFont="1" applyFill="1" applyBorder="1" applyAlignment="1">
      <alignment vertical="center"/>
      <protection/>
    </xf>
    <xf numFmtId="176" fontId="30" fillId="0" borderId="18" xfId="68" applyNumberFormat="1" applyFont="1" applyFill="1" applyBorder="1" applyAlignment="1">
      <alignment vertical="center"/>
      <protection/>
    </xf>
    <xf numFmtId="0" fontId="28" fillId="26" borderId="28" xfId="68" applyFont="1" applyFill="1" applyBorder="1" applyAlignment="1">
      <alignment horizontal="center" vertical="center" textRotation="255"/>
      <protection/>
    </xf>
    <xf numFmtId="0" fontId="28" fillId="26" borderId="32" xfId="68" applyFont="1" applyFill="1" applyBorder="1" applyAlignment="1">
      <alignment horizontal="center" vertical="center" textRotation="255"/>
      <protection/>
    </xf>
    <xf numFmtId="0" fontId="28" fillId="26" borderId="78" xfId="68" applyFont="1" applyFill="1" applyBorder="1" applyAlignment="1">
      <alignment horizontal="center" vertical="center" textRotation="255"/>
      <protection/>
    </xf>
    <xf numFmtId="176" fontId="30" fillId="0" borderId="35" xfId="68" applyNumberFormat="1" applyFont="1" applyFill="1" applyBorder="1" applyAlignment="1" applyProtection="1">
      <alignment vertical="center"/>
      <protection locked="0"/>
    </xf>
    <xf numFmtId="176" fontId="30" fillId="0" borderId="18" xfId="68" applyNumberFormat="1" applyFont="1" applyFill="1" applyBorder="1" applyAlignment="1" applyProtection="1">
      <alignment vertical="center"/>
      <protection locked="0"/>
    </xf>
    <xf numFmtId="0" fontId="30" fillId="26" borderId="37" xfId="68" applyFont="1" applyFill="1" applyBorder="1" applyAlignment="1">
      <alignment vertical="center"/>
      <protection/>
    </xf>
    <xf numFmtId="0" fontId="30" fillId="26" borderId="10" xfId="68" applyFont="1" applyFill="1" applyBorder="1" applyAlignment="1">
      <alignment vertical="center"/>
      <protection/>
    </xf>
    <xf numFmtId="0" fontId="30" fillId="26" borderId="11" xfId="68" applyFont="1" applyFill="1" applyBorder="1" applyAlignment="1">
      <alignment vertical="center"/>
      <protection/>
    </xf>
    <xf numFmtId="176" fontId="30" fillId="0" borderId="31" xfId="68" applyNumberFormat="1" applyFont="1" applyFill="1" applyBorder="1" applyAlignment="1">
      <alignment vertical="center"/>
      <protection/>
    </xf>
    <xf numFmtId="176" fontId="30" fillId="0" borderId="21" xfId="68" applyNumberFormat="1" applyFont="1" applyFill="1" applyBorder="1" applyAlignment="1">
      <alignment vertical="center"/>
      <protection/>
    </xf>
    <xf numFmtId="176" fontId="30" fillId="0" borderId="66" xfId="68" applyNumberFormat="1" applyFont="1" applyFill="1" applyBorder="1" applyAlignment="1">
      <alignment vertical="center"/>
      <protection/>
    </xf>
    <xf numFmtId="176" fontId="30" fillId="0" borderId="67" xfId="68" applyNumberFormat="1" applyFont="1" applyFill="1" applyBorder="1" applyAlignment="1">
      <alignment vertical="center"/>
      <protection/>
    </xf>
    <xf numFmtId="176" fontId="30" fillId="0" borderId="66" xfId="68" applyNumberFormat="1" applyFont="1" applyFill="1" applyBorder="1" applyAlignment="1" applyProtection="1">
      <alignment vertical="center"/>
      <protection locked="0"/>
    </xf>
    <xf numFmtId="176" fontId="30" fillId="0" borderId="67" xfId="68" applyNumberFormat="1" applyFont="1" applyFill="1" applyBorder="1" applyAlignment="1" applyProtection="1">
      <alignment vertical="center"/>
      <protection locked="0"/>
    </xf>
    <xf numFmtId="178" fontId="30" fillId="0" borderId="31" xfId="68" applyNumberFormat="1" applyFont="1" applyFill="1" applyBorder="1" applyAlignment="1" applyProtection="1">
      <alignment vertical="center"/>
      <protection locked="0"/>
    </xf>
    <xf numFmtId="178" fontId="30" fillId="0" borderId="21" xfId="68" applyNumberFormat="1" applyFont="1" applyFill="1" applyBorder="1" applyAlignment="1" applyProtection="1">
      <alignment vertical="center"/>
      <protection locked="0"/>
    </xf>
    <xf numFmtId="178" fontId="27" fillId="0" borderId="37" xfId="68" applyNumberFormat="1" applyFont="1" applyBorder="1" applyAlignment="1">
      <alignment horizontal="left" vertical="center"/>
      <protection/>
    </xf>
    <xf numFmtId="178" fontId="27" fillId="0" borderId="10" xfId="68" applyNumberFormat="1" applyFont="1" applyBorder="1" applyAlignment="1">
      <alignment horizontal="left" vertical="center"/>
      <protection/>
    </xf>
    <xf numFmtId="178" fontId="27" fillId="0" borderId="11" xfId="68" applyNumberFormat="1" applyFont="1" applyBorder="1" applyAlignment="1">
      <alignment horizontal="left" vertical="center"/>
      <protection/>
    </xf>
    <xf numFmtId="0" fontId="30" fillId="26" borderId="31" xfId="68" applyFont="1" applyFill="1" applyBorder="1" applyAlignment="1">
      <alignment vertical="center"/>
      <protection/>
    </xf>
    <xf numFmtId="0" fontId="30" fillId="26" borderId="59" xfId="68" applyFont="1" applyFill="1" applyBorder="1" applyAlignment="1">
      <alignment vertical="center"/>
      <protection/>
    </xf>
    <xf numFmtId="0" fontId="30" fillId="26" borderId="38" xfId="68" applyFont="1" applyFill="1" applyBorder="1" applyAlignment="1">
      <alignment vertical="center" shrinkToFit="1"/>
      <protection/>
    </xf>
    <xf numFmtId="0" fontId="30" fillId="26" borderId="25" xfId="68" applyFont="1" applyFill="1" applyBorder="1" applyAlignment="1">
      <alignment vertical="center" shrinkToFit="1"/>
      <protection/>
    </xf>
    <xf numFmtId="0" fontId="30" fillId="26" borderId="56" xfId="68" applyFont="1" applyFill="1" applyBorder="1" applyAlignment="1">
      <alignment vertical="center" shrinkToFit="1"/>
      <protection/>
    </xf>
    <xf numFmtId="0" fontId="30" fillId="27" borderId="35" xfId="68" applyFont="1" applyFill="1" applyBorder="1" applyAlignment="1">
      <alignment horizontal="left" vertical="center" shrinkToFit="1"/>
      <protection/>
    </xf>
    <xf numFmtId="0" fontId="30" fillId="27" borderId="20" xfId="68" applyFont="1" applyFill="1" applyBorder="1" applyAlignment="1">
      <alignment horizontal="left" vertical="center" shrinkToFit="1"/>
      <protection/>
    </xf>
    <xf numFmtId="0" fontId="30" fillId="27" borderId="36" xfId="68" applyFont="1" applyFill="1" applyBorder="1" applyAlignment="1">
      <alignment horizontal="left" vertical="center" shrinkToFit="1"/>
      <protection/>
    </xf>
    <xf numFmtId="176" fontId="30" fillId="0" borderId="31" xfId="68" applyNumberFormat="1" applyFont="1" applyFill="1" applyBorder="1" applyAlignment="1" applyProtection="1">
      <alignment vertical="center"/>
      <protection locked="0"/>
    </xf>
    <xf numFmtId="176" fontId="30" fillId="0" borderId="21" xfId="68" applyNumberFormat="1" applyFont="1" applyFill="1" applyBorder="1" applyAlignment="1" applyProtection="1">
      <alignment vertical="center"/>
      <protection locked="0"/>
    </xf>
    <xf numFmtId="176" fontId="30" fillId="0" borderId="11" xfId="68" applyNumberFormat="1" applyFont="1" applyBorder="1" applyAlignment="1">
      <alignment vertical="center" shrinkToFit="1"/>
      <protection/>
    </xf>
    <xf numFmtId="0" fontId="29" fillId="0" borderId="0" xfId="68" applyFont="1" applyBorder="1" applyAlignment="1">
      <alignment horizontal="center" vertical="center"/>
      <protection/>
    </xf>
    <xf numFmtId="0" fontId="28" fillId="0" borderId="28" xfId="68" applyFont="1" applyFill="1" applyBorder="1" applyAlignment="1">
      <alignment horizontal="center" vertical="center" textRotation="255"/>
      <protection/>
    </xf>
    <xf numFmtId="0" fontId="28" fillId="0" borderId="32" xfId="68" applyFont="1" applyFill="1" applyBorder="1" applyAlignment="1">
      <alignment horizontal="center" vertical="center" textRotation="255"/>
      <protection/>
    </xf>
    <xf numFmtId="0" fontId="28" fillId="0" borderId="78" xfId="68" applyFont="1" applyFill="1" applyBorder="1" applyAlignment="1">
      <alignment horizontal="center" vertical="center" textRotation="255"/>
      <protection/>
    </xf>
    <xf numFmtId="176" fontId="30" fillId="27" borderId="12" xfId="68" applyNumberFormat="1" applyFont="1" applyFill="1" applyBorder="1" applyAlignment="1">
      <alignment vertical="center" shrinkToFit="1"/>
      <protection/>
    </xf>
    <xf numFmtId="0" fontId="30" fillId="0" borderId="39" xfId="68" applyFont="1" applyBorder="1" applyAlignment="1">
      <alignment horizontal="center" vertical="center" shrinkToFit="1"/>
      <protection/>
    </xf>
    <xf numFmtId="0" fontId="30" fillId="0" borderId="10" xfId="68" applyFont="1" applyBorder="1" applyAlignment="1">
      <alignment horizontal="center" vertical="center" shrinkToFit="1"/>
      <protection/>
    </xf>
    <xf numFmtId="0" fontId="30" fillId="0" borderId="11" xfId="68" applyFont="1" applyBorder="1" applyAlignment="1">
      <alignment horizontal="center" vertical="center" shrinkToFit="1"/>
      <protection/>
    </xf>
    <xf numFmtId="0" fontId="30" fillId="0" borderId="37" xfId="68" applyFont="1" applyFill="1" applyBorder="1" applyAlignment="1" applyProtection="1">
      <alignment vertical="center"/>
      <protection/>
    </xf>
    <xf numFmtId="0" fontId="30" fillId="0" borderId="10" xfId="68" applyFont="1" applyFill="1" applyBorder="1" applyAlignment="1" applyProtection="1">
      <alignment vertical="center"/>
      <protection/>
    </xf>
    <xf numFmtId="0" fontId="30" fillId="0" borderId="11" xfId="68" applyFont="1" applyFill="1" applyBorder="1" applyAlignment="1" applyProtection="1">
      <alignment vertical="center"/>
      <protection/>
    </xf>
    <xf numFmtId="178" fontId="30" fillId="0" borderId="37" xfId="68" applyNumberFormat="1" applyFont="1" applyBorder="1" applyAlignment="1" applyProtection="1">
      <alignment vertical="center"/>
      <protection/>
    </xf>
    <xf numFmtId="178" fontId="30" fillId="0" borderId="40" xfId="68" applyNumberFormat="1" applyFont="1" applyBorder="1" applyAlignment="1" applyProtection="1">
      <alignment vertical="center"/>
      <protection/>
    </xf>
    <xf numFmtId="176" fontId="30" fillId="0" borderId="35" xfId="68" applyNumberFormat="1" applyFont="1" applyBorder="1" applyAlignment="1" applyProtection="1">
      <alignment vertical="center"/>
      <protection/>
    </xf>
    <xf numFmtId="176" fontId="30" fillId="0" borderId="20" xfId="68" applyNumberFormat="1" applyFont="1" applyBorder="1" applyAlignment="1" applyProtection="1">
      <alignment vertical="center"/>
      <protection/>
    </xf>
    <xf numFmtId="176" fontId="30" fillId="0" borderId="36" xfId="68" applyNumberFormat="1" applyFont="1" applyBorder="1" applyAlignment="1" applyProtection="1">
      <alignment vertical="center"/>
      <protection/>
    </xf>
    <xf numFmtId="178" fontId="30" fillId="29" borderId="34" xfId="68" applyNumberFormat="1" applyFont="1" applyFill="1" applyBorder="1" applyAlignment="1" applyProtection="1">
      <alignment horizontal="right" vertical="center"/>
      <protection/>
    </xf>
    <xf numFmtId="176" fontId="30" fillId="0" borderId="35" xfId="68" applyNumberFormat="1" applyFont="1" applyBorder="1" applyAlignment="1" applyProtection="1">
      <alignment vertical="center" shrinkToFit="1"/>
      <protection/>
    </xf>
    <xf numFmtId="176" fontId="30" fillId="0" borderId="20" xfId="68" applyNumberFormat="1" applyFont="1" applyBorder="1" applyAlignment="1" applyProtection="1">
      <alignment vertical="center" shrinkToFit="1"/>
      <protection/>
    </xf>
    <xf numFmtId="176" fontId="30" fillId="0" borderId="36" xfId="68" applyNumberFormat="1" applyFont="1" applyBorder="1" applyAlignment="1" applyProtection="1">
      <alignment vertical="center" shrinkToFit="1"/>
      <protection/>
    </xf>
    <xf numFmtId="178" fontId="30" fillId="29" borderId="35" xfId="68" applyNumberFormat="1" applyFont="1" applyFill="1" applyBorder="1" applyAlignment="1">
      <alignment horizontal="right" vertical="center"/>
      <protection/>
    </xf>
    <xf numFmtId="178" fontId="30" fillId="29" borderId="18" xfId="68" applyNumberFormat="1" applyFont="1" applyFill="1" applyBorder="1" applyAlignment="1">
      <alignment horizontal="right" vertical="center"/>
      <protection/>
    </xf>
    <xf numFmtId="178" fontId="30" fillId="0" borderId="35" xfId="68" applyNumberFormat="1" applyFont="1" applyBorder="1" applyAlignment="1">
      <alignment horizontal="right" vertical="center"/>
      <protection/>
    </xf>
    <xf numFmtId="178" fontId="30" fillId="0" borderId="18" xfId="68" applyNumberFormat="1" applyFont="1" applyBorder="1" applyAlignment="1">
      <alignment horizontal="right" vertical="center"/>
      <protection/>
    </xf>
    <xf numFmtId="178" fontId="30" fillId="0" borderId="38" xfId="68" applyNumberFormat="1" applyFont="1" applyFill="1" applyBorder="1" applyAlignment="1">
      <alignment horizontal="right" vertical="center"/>
      <protection/>
    </xf>
    <xf numFmtId="178" fontId="30" fillId="0" borderId="17" xfId="68" applyNumberFormat="1" applyFont="1" applyFill="1" applyBorder="1" applyAlignment="1">
      <alignment horizontal="right" vertical="center"/>
      <protection/>
    </xf>
    <xf numFmtId="0" fontId="30" fillId="0" borderId="56" xfId="68" applyFont="1" applyFill="1" applyBorder="1" applyAlignment="1">
      <alignment vertical="center"/>
      <protection/>
    </xf>
    <xf numFmtId="0" fontId="30" fillId="0" borderId="15" xfId="68" applyFont="1" applyBorder="1" applyAlignment="1">
      <alignment vertical="center"/>
      <protection/>
    </xf>
    <xf numFmtId="0" fontId="30" fillId="0" borderId="79" xfId="68" applyFont="1" applyBorder="1" applyAlignment="1">
      <alignment vertical="center"/>
      <protection/>
    </xf>
    <xf numFmtId="178" fontId="30" fillId="29" borderId="60" xfId="68" applyNumberFormat="1" applyFont="1" applyFill="1" applyBorder="1" applyAlignment="1">
      <alignment horizontal="right" vertical="center"/>
      <protection/>
    </xf>
    <xf numFmtId="178" fontId="30" fillId="29" borderId="14" xfId="68" applyNumberFormat="1" applyFont="1" applyFill="1" applyBorder="1" applyAlignment="1">
      <alignment horizontal="right" vertical="center"/>
      <protection/>
    </xf>
    <xf numFmtId="178" fontId="30" fillId="0" borderId="34" xfId="68" applyNumberFormat="1" applyFont="1" applyFill="1" applyBorder="1" applyAlignment="1" applyProtection="1">
      <alignment horizontal="right" vertical="center"/>
      <protection/>
    </xf>
    <xf numFmtId="0" fontId="28" fillId="0" borderId="28" xfId="68" applyFont="1" applyFill="1" applyBorder="1" applyAlignment="1" applyProtection="1">
      <alignment horizontal="center" vertical="center" textRotation="255"/>
      <protection/>
    </xf>
    <xf numFmtId="0" fontId="28" fillId="0" borderId="32" xfId="68" applyFont="1" applyFill="1" applyBorder="1" applyAlignment="1" applyProtection="1">
      <alignment horizontal="center" vertical="center" textRotation="255"/>
      <protection/>
    </xf>
    <xf numFmtId="0" fontId="28" fillId="0" borderId="78" xfId="68" applyFont="1" applyFill="1" applyBorder="1" applyAlignment="1" applyProtection="1">
      <alignment horizontal="center" vertical="center" textRotation="255"/>
      <protection/>
    </xf>
    <xf numFmtId="178" fontId="30" fillId="29" borderId="74" xfId="68" applyNumberFormat="1" applyFont="1" applyFill="1" applyBorder="1" applyAlignment="1" applyProtection="1">
      <alignment horizontal="right" vertical="center"/>
      <protection/>
    </xf>
    <xf numFmtId="178" fontId="30" fillId="0" borderId="58" xfId="68" applyNumberFormat="1" applyFont="1" applyFill="1" applyBorder="1" applyAlignment="1" applyProtection="1">
      <alignment horizontal="right" vertical="center"/>
      <protection/>
    </xf>
    <xf numFmtId="178" fontId="32" fillId="26" borderId="37" xfId="0" applyNumberFormat="1" applyFont="1" applyFill="1" applyBorder="1" applyAlignment="1">
      <alignment horizontal="right" vertical="center"/>
    </xf>
    <xf numFmtId="178" fontId="32" fillId="26" borderId="40" xfId="0" applyNumberFormat="1" applyFont="1" applyFill="1" applyBorder="1" applyAlignment="1">
      <alignment horizontal="right" vertical="center"/>
    </xf>
    <xf numFmtId="176" fontId="30" fillId="27" borderId="35" xfId="68" applyNumberFormat="1" applyFont="1" applyFill="1" applyBorder="1" applyAlignment="1" applyProtection="1">
      <alignment horizontal="left" vertical="center"/>
      <protection/>
    </xf>
    <xf numFmtId="176" fontId="30" fillId="27" borderId="20" xfId="68" applyNumberFormat="1" applyFont="1" applyFill="1" applyBorder="1" applyAlignment="1" applyProtection="1">
      <alignment horizontal="left" vertical="center"/>
      <protection/>
    </xf>
    <xf numFmtId="176" fontId="30" fillId="27" borderId="36" xfId="68" applyNumberFormat="1" applyFont="1" applyFill="1" applyBorder="1" applyAlignment="1" applyProtection="1">
      <alignment horizontal="left" vertical="center"/>
      <protection/>
    </xf>
    <xf numFmtId="176" fontId="30" fillId="29" borderId="35" xfId="68" applyNumberFormat="1" applyFont="1" applyFill="1" applyBorder="1" applyAlignment="1" applyProtection="1">
      <alignment vertical="center"/>
      <protection/>
    </xf>
    <xf numFmtId="176" fontId="30" fillId="29" borderId="20" xfId="68" applyNumberFormat="1" applyFont="1" applyFill="1" applyBorder="1" applyAlignment="1" applyProtection="1">
      <alignment vertical="center"/>
      <protection/>
    </xf>
    <xf numFmtId="176" fontId="30" fillId="29" borderId="36" xfId="68" applyNumberFormat="1" applyFont="1" applyFill="1" applyBorder="1" applyAlignment="1" applyProtection="1">
      <alignment vertical="center"/>
      <protection/>
    </xf>
    <xf numFmtId="0" fontId="30" fillId="0" borderId="48" xfId="68" applyFont="1" applyFill="1" applyBorder="1" applyAlignment="1" applyProtection="1">
      <alignment vertical="center"/>
      <protection/>
    </xf>
    <xf numFmtId="0" fontId="30" fillId="0" borderId="44" xfId="68" applyFont="1" applyFill="1" applyBorder="1" applyAlignment="1" applyProtection="1">
      <alignment vertical="center"/>
      <protection/>
    </xf>
    <xf numFmtId="0" fontId="30" fillId="0" borderId="82" xfId="68" applyFont="1" applyFill="1" applyBorder="1" applyAlignment="1" applyProtection="1">
      <alignment vertical="center"/>
      <protection/>
    </xf>
    <xf numFmtId="176" fontId="30" fillId="27" borderId="35" xfId="68" applyNumberFormat="1" applyFont="1" applyFill="1" applyBorder="1" applyAlignment="1" applyProtection="1">
      <alignment vertical="center"/>
      <protection/>
    </xf>
    <xf numFmtId="176" fontId="30" fillId="27" borderId="20" xfId="68" applyNumberFormat="1" applyFont="1" applyFill="1" applyBorder="1" applyAlignment="1" applyProtection="1">
      <alignment vertical="center"/>
      <protection/>
    </xf>
    <xf numFmtId="176" fontId="30" fillId="27" borderId="36" xfId="68" applyNumberFormat="1" applyFont="1" applyFill="1" applyBorder="1" applyAlignment="1" applyProtection="1">
      <alignment vertical="center"/>
      <protection/>
    </xf>
    <xf numFmtId="0" fontId="28" fillId="0" borderId="28" xfId="68" applyFont="1" applyBorder="1" applyAlignment="1" applyProtection="1">
      <alignment horizontal="center" vertical="center" textRotation="255"/>
      <protection/>
    </xf>
    <xf numFmtId="0" fontId="28" fillId="0" borderId="32" xfId="68" applyFont="1" applyBorder="1" applyAlignment="1" applyProtection="1">
      <alignment horizontal="center" vertical="center" textRotation="255"/>
      <protection/>
    </xf>
    <xf numFmtId="0" fontId="28" fillId="0" borderId="78" xfId="68" applyFont="1" applyBorder="1" applyAlignment="1" applyProtection="1">
      <alignment horizontal="center" vertical="center" textRotation="255"/>
      <protection/>
    </xf>
    <xf numFmtId="178" fontId="30" fillId="27" borderId="35" xfId="68" applyNumberFormat="1" applyFont="1" applyFill="1" applyBorder="1" applyAlignment="1" applyProtection="1">
      <alignment vertical="center"/>
      <protection locked="0"/>
    </xf>
    <xf numFmtId="178" fontId="30" fillId="27" borderId="18" xfId="68" applyNumberFormat="1" applyFont="1" applyFill="1" applyBorder="1" applyAlignment="1" applyProtection="1">
      <alignment vertical="center"/>
      <protection locked="0"/>
    </xf>
    <xf numFmtId="178" fontId="30" fillId="0" borderId="41" xfId="68" applyNumberFormat="1" applyFont="1" applyFill="1" applyBorder="1" applyAlignment="1" applyProtection="1">
      <alignment horizontal="right" vertical="center"/>
      <protection/>
    </xf>
    <xf numFmtId="178" fontId="32" fillId="0" borderId="37" xfId="0" applyNumberFormat="1" applyFont="1" applyFill="1" applyBorder="1" applyAlignment="1">
      <alignment horizontal="right" vertical="center"/>
    </xf>
    <xf numFmtId="178" fontId="32" fillId="0" borderId="40" xfId="0" applyNumberFormat="1" applyFont="1" applyFill="1" applyBorder="1" applyAlignment="1">
      <alignment horizontal="right" vertical="center"/>
    </xf>
    <xf numFmtId="0" fontId="30" fillId="26" borderId="19" xfId="68" applyFont="1" applyFill="1" applyBorder="1" applyAlignment="1">
      <alignment horizontal="left" vertical="center"/>
      <protection/>
    </xf>
    <xf numFmtId="0" fontId="30" fillId="26" borderId="20" xfId="68" applyFont="1" applyFill="1" applyBorder="1" applyAlignment="1">
      <alignment horizontal="left" vertical="center"/>
      <protection/>
    </xf>
    <xf numFmtId="0" fontId="30" fillId="26" borderId="37" xfId="68" applyFont="1" applyFill="1" applyBorder="1" applyAlignment="1">
      <alignment vertical="center" shrinkToFit="1"/>
      <protection/>
    </xf>
    <xf numFmtId="0" fontId="30" fillId="26" borderId="10" xfId="68" applyFont="1" applyFill="1" applyBorder="1" applyAlignment="1">
      <alignment vertical="center" shrinkToFit="1"/>
      <protection/>
    </xf>
    <xf numFmtId="0" fontId="30" fillId="26" borderId="11" xfId="68" applyFont="1" applyFill="1" applyBorder="1" applyAlignment="1">
      <alignment vertical="center" shrinkToFit="1"/>
      <protection/>
    </xf>
    <xf numFmtId="0" fontId="30" fillId="26" borderId="43" xfId="68" applyFont="1" applyFill="1" applyBorder="1" applyAlignment="1">
      <alignment vertical="center"/>
      <protection/>
    </xf>
    <xf numFmtId="0" fontId="30" fillId="26" borderId="44" xfId="68" applyFont="1" applyFill="1" applyBorder="1" applyAlignment="1">
      <alignment vertical="center"/>
      <protection/>
    </xf>
    <xf numFmtId="178" fontId="30" fillId="26" borderId="38" xfId="68" applyNumberFormat="1" applyFont="1" applyFill="1" applyBorder="1" applyAlignment="1" applyProtection="1">
      <alignment vertical="center"/>
      <protection locked="0"/>
    </xf>
    <xf numFmtId="178" fontId="30" fillId="26" borderId="17" xfId="68" applyNumberFormat="1" applyFont="1" applyFill="1" applyBorder="1" applyAlignment="1" applyProtection="1">
      <alignment vertical="center"/>
      <protection locked="0"/>
    </xf>
    <xf numFmtId="0" fontId="30" fillId="0" borderId="44" xfId="68" applyFont="1" applyBorder="1" applyAlignment="1" applyProtection="1">
      <alignment vertical="center"/>
      <protection/>
    </xf>
    <xf numFmtId="176" fontId="30" fillId="0" borderId="44" xfId="0" applyNumberFormat="1" applyFont="1" applyBorder="1" applyAlignment="1" applyProtection="1">
      <alignment vertical="center"/>
      <protection/>
    </xf>
    <xf numFmtId="0" fontId="30" fillId="0" borderId="44" xfId="0" applyFont="1" applyBorder="1" applyAlignment="1" applyProtection="1">
      <alignment vertical="center"/>
      <protection/>
    </xf>
    <xf numFmtId="0" fontId="30" fillId="26" borderId="60" xfId="68" applyFont="1" applyFill="1" applyBorder="1" applyAlignment="1">
      <alignment horizontal="left" vertical="center" shrinkToFit="1"/>
      <protection/>
    </xf>
    <xf numFmtId="0" fontId="30" fillId="26" borderId="15" xfId="68" applyFont="1" applyFill="1" applyBorder="1" applyAlignment="1">
      <alignment horizontal="left" vertical="center" shrinkToFit="1"/>
      <protection/>
    </xf>
    <xf numFmtId="0" fontId="30" fillId="26" borderId="79" xfId="68" applyFont="1" applyFill="1" applyBorder="1" applyAlignment="1">
      <alignment horizontal="left" vertical="center" shrinkToFit="1"/>
      <protection/>
    </xf>
    <xf numFmtId="0" fontId="30" fillId="0" borderId="35" xfId="68" applyFont="1" applyFill="1" applyBorder="1" applyAlignment="1">
      <alignment horizontal="left" vertical="center" shrinkToFit="1"/>
      <protection/>
    </xf>
    <xf numFmtId="0" fontId="30" fillId="0" borderId="20" xfId="68" applyFont="1" applyFill="1" applyBorder="1" applyAlignment="1">
      <alignment horizontal="left" vertical="center" shrinkToFit="1"/>
      <protection/>
    </xf>
    <xf numFmtId="0" fontId="30" fillId="0" borderId="36" xfId="68" applyFont="1" applyFill="1" applyBorder="1" applyAlignment="1">
      <alignment horizontal="left" vertical="center" shrinkToFit="1"/>
      <protection/>
    </xf>
    <xf numFmtId="178" fontId="32" fillId="0" borderId="60" xfId="0" applyNumberFormat="1" applyFont="1" applyFill="1" applyBorder="1" applyAlignment="1">
      <alignment horizontal="right" vertical="center"/>
    </xf>
    <xf numFmtId="178" fontId="32" fillId="0" borderId="14" xfId="0" applyNumberFormat="1" applyFont="1" applyFill="1" applyBorder="1" applyAlignment="1">
      <alignment horizontal="right" vertical="center"/>
    </xf>
    <xf numFmtId="176" fontId="30" fillId="0" borderId="39" xfId="68" applyNumberFormat="1" applyFont="1" applyBorder="1" applyAlignment="1">
      <alignment vertical="center"/>
      <protection/>
    </xf>
    <xf numFmtId="176" fontId="30" fillId="0" borderId="11" xfId="68" applyNumberFormat="1" applyFont="1" applyBorder="1" applyAlignment="1">
      <alignment vertical="center"/>
      <protection/>
    </xf>
    <xf numFmtId="0" fontId="30" fillId="26" borderId="39" xfId="68" applyFont="1" applyFill="1" applyBorder="1" applyAlignment="1">
      <alignment horizontal="center" vertical="center"/>
      <protection/>
    </xf>
    <xf numFmtId="0" fontId="30" fillId="26" borderId="10" xfId="68" applyFont="1" applyFill="1" applyBorder="1" applyAlignment="1">
      <alignment horizontal="center" vertical="center"/>
      <protection/>
    </xf>
    <xf numFmtId="0" fontId="30" fillId="26" borderId="40" xfId="68" applyFont="1" applyFill="1" applyBorder="1" applyAlignment="1">
      <alignment horizontal="center" vertical="center"/>
      <protection/>
    </xf>
    <xf numFmtId="178" fontId="32" fillId="0" borderId="48" xfId="0" applyNumberFormat="1" applyFont="1" applyFill="1" applyBorder="1" applyAlignment="1">
      <alignment horizontal="right" vertical="center"/>
    </xf>
    <xf numFmtId="178" fontId="32" fillId="0" borderId="22" xfId="0" applyNumberFormat="1" applyFont="1" applyFill="1" applyBorder="1" applyAlignment="1">
      <alignment horizontal="right" vertical="center"/>
    </xf>
    <xf numFmtId="178" fontId="32" fillId="0" borderId="20" xfId="0" applyNumberFormat="1" applyFont="1" applyFill="1" applyBorder="1" applyAlignment="1">
      <alignment horizontal="right" vertical="center"/>
    </xf>
    <xf numFmtId="178" fontId="32" fillId="0" borderId="66" xfId="0" applyNumberFormat="1" applyFont="1" applyFill="1" applyBorder="1" applyAlignment="1">
      <alignment horizontal="right" vertical="center"/>
    </xf>
    <xf numFmtId="178" fontId="32" fillId="0" borderId="67" xfId="0" applyNumberFormat="1" applyFont="1" applyFill="1" applyBorder="1" applyAlignment="1">
      <alignment horizontal="right" vertical="center"/>
    </xf>
    <xf numFmtId="176" fontId="30" fillId="0" borderId="60" xfId="68" applyNumberFormat="1" applyFont="1" applyBorder="1" applyAlignment="1">
      <alignment vertical="center"/>
      <protection/>
    </xf>
    <xf numFmtId="176" fontId="30" fillId="0" borderId="14" xfId="68" applyNumberFormat="1" applyFont="1" applyBorder="1" applyAlignment="1">
      <alignment vertical="center"/>
      <protection/>
    </xf>
    <xf numFmtId="176" fontId="30" fillId="0" borderId="31" xfId="68" applyNumberFormat="1" applyFont="1" applyBorder="1" applyAlignment="1" applyProtection="1">
      <alignment vertical="center"/>
      <protection/>
    </xf>
    <xf numFmtId="176" fontId="30" fillId="0" borderId="21" xfId="68" applyNumberFormat="1" applyFont="1" applyBorder="1" applyAlignment="1" applyProtection="1">
      <alignment vertical="center"/>
      <protection/>
    </xf>
    <xf numFmtId="0" fontId="41" fillId="0" borderId="28" xfId="0" applyFont="1" applyBorder="1" applyAlignment="1">
      <alignment horizontal="center" vertical="center" textRotation="255"/>
    </xf>
    <xf numFmtId="0" fontId="41" fillId="0" borderId="32" xfId="0" applyFont="1" applyBorder="1" applyAlignment="1">
      <alignment horizontal="center" vertical="center" textRotation="255"/>
    </xf>
    <xf numFmtId="0" fontId="41" fillId="0" borderId="78" xfId="0" applyFont="1" applyBorder="1" applyAlignment="1">
      <alignment horizontal="center" vertical="center" textRotation="255"/>
    </xf>
    <xf numFmtId="0" fontId="30" fillId="0" borderId="48" xfId="68" applyFont="1" applyBorder="1" applyAlignment="1">
      <alignment vertical="center" shrinkToFit="1"/>
      <protection/>
    </xf>
    <xf numFmtId="0" fontId="30" fillId="0" borderId="44" xfId="68" applyFont="1" applyBorder="1" applyAlignment="1">
      <alignment vertical="center" shrinkToFit="1"/>
      <protection/>
    </xf>
    <xf numFmtId="0" fontId="30" fillId="0" borderId="82" xfId="68" applyFont="1" applyBorder="1" applyAlignment="1">
      <alignment vertical="center" shrinkToFit="1"/>
      <protection/>
    </xf>
    <xf numFmtId="176" fontId="30" fillId="0" borderId="44" xfId="68" applyNumberFormat="1" applyFont="1" applyBorder="1" applyAlignment="1">
      <alignment vertical="center"/>
      <protection/>
    </xf>
    <xf numFmtId="0" fontId="30" fillId="0" borderId="44" xfId="68" applyFont="1" applyBorder="1" applyAlignment="1">
      <alignment vertical="center"/>
      <protection/>
    </xf>
    <xf numFmtId="178" fontId="30" fillId="0" borderId="35" xfId="68" applyNumberFormat="1" applyFont="1" applyBorder="1" applyAlignment="1" applyProtection="1">
      <alignment vertical="center"/>
      <protection locked="0"/>
    </xf>
    <xf numFmtId="178" fontId="30" fillId="0" borderId="18" xfId="68" applyNumberFormat="1" applyFont="1" applyBorder="1" applyAlignment="1" applyProtection="1">
      <alignment vertical="center"/>
      <protection locked="0"/>
    </xf>
    <xf numFmtId="178" fontId="30" fillId="0" borderId="66" xfId="68" applyNumberFormat="1" applyFont="1" applyBorder="1" applyAlignment="1" applyProtection="1">
      <alignment vertical="center"/>
      <protection locked="0"/>
    </xf>
    <xf numFmtId="178" fontId="30" fillId="0" borderId="67" xfId="68" applyNumberFormat="1" applyFont="1" applyBorder="1" applyAlignment="1" applyProtection="1">
      <alignment vertical="center"/>
      <protection locked="0"/>
    </xf>
    <xf numFmtId="178" fontId="30" fillId="0" borderId="60" xfId="68" applyNumberFormat="1" applyFont="1" applyBorder="1" applyAlignment="1" applyProtection="1">
      <alignment vertical="center"/>
      <protection locked="0"/>
    </xf>
    <xf numFmtId="178" fontId="30" fillId="0" borderId="14" xfId="68" applyNumberFormat="1" applyFont="1" applyBorder="1" applyAlignment="1" applyProtection="1">
      <alignment vertical="center"/>
      <protection locked="0"/>
    </xf>
    <xf numFmtId="178" fontId="30" fillId="0" borderId="38" xfId="68" applyNumberFormat="1" applyFont="1" applyBorder="1" applyAlignment="1" applyProtection="1">
      <alignment vertical="center"/>
      <protection locked="0"/>
    </xf>
    <xf numFmtId="178" fontId="30" fillId="0" borderId="17" xfId="68" applyNumberFormat="1" applyFont="1" applyBorder="1" applyAlignment="1" applyProtection="1">
      <alignment vertical="center"/>
      <protection locked="0"/>
    </xf>
    <xf numFmtId="176" fontId="30" fillId="0" borderId="39" xfId="68" applyNumberFormat="1" applyFont="1" applyBorder="1" applyAlignment="1">
      <alignment vertical="center" shrinkToFit="1"/>
      <protection/>
    </xf>
    <xf numFmtId="178" fontId="32" fillId="0" borderId="49" xfId="0" applyNumberFormat="1" applyFont="1" applyFill="1" applyBorder="1" applyAlignment="1">
      <alignment horizontal="right" vertical="center"/>
    </xf>
    <xf numFmtId="178" fontId="32" fillId="0" borderId="47" xfId="0" applyNumberFormat="1" applyFont="1" applyFill="1" applyBorder="1" applyAlignment="1">
      <alignment horizontal="right" vertical="center"/>
    </xf>
    <xf numFmtId="178" fontId="30" fillId="0" borderId="49" xfId="68" applyNumberFormat="1" applyFont="1" applyBorder="1" applyAlignment="1" applyProtection="1">
      <alignment vertical="center"/>
      <protection locked="0"/>
    </xf>
    <xf numFmtId="178" fontId="30" fillId="0" borderId="47" xfId="68" applyNumberFormat="1" applyFont="1" applyBorder="1" applyAlignment="1" applyProtection="1">
      <alignment vertical="center"/>
      <protection locked="0"/>
    </xf>
    <xf numFmtId="0" fontId="30" fillId="0" borderId="45" xfId="68" applyFont="1" applyFill="1" applyBorder="1" applyAlignment="1">
      <alignment vertical="center"/>
      <protection/>
    </xf>
    <xf numFmtId="0" fontId="30" fillId="0" borderId="46" xfId="68" applyFont="1" applyFill="1" applyBorder="1" applyAlignment="1">
      <alignment vertical="center"/>
      <protection/>
    </xf>
    <xf numFmtId="0" fontId="31" fillId="24" borderId="90" xfId="68" applyFont="1" applyFill="1" applyBorder="1" applyAlignment="1">
      <alignment horizontal="center" vertical="center"/>
      <protection/>
    </xf>
    <xf numFmtId="0" fontId="31" fillId="24" borderId="91" xfId="68" applyFont="1" applyFill="1" applyBorder="1" applyAlignment="1">
      <alignment horizontal="center" vertical="center"/>
      <protection/>
    </xf>
    <xf numFmtId="0" fontId="31" fillId="17" borderId="90" xfId="68" applyFont="1" applyFill="1" applyBorder="1" applyAlignment="1">
      <alignment horizontal="center" vertical="center"/>
      <protection/>
    </xf>
    <xf numFmtId="0" fontId="31" fillId="17" borderId="91" xfId="68" applyFont="1" applyFill="1" applyBorder="1" applyAlignment="1">
      <alignment horizontal="center" vertical="center"/>
      <protection/>
    </xf>
    <xf numFmtId="176" fontId="30" fillId="0" borderId="12" xfId="68" applyNumberFormat="1" applyFont="1" applyBorder="1" applyAlignment="1">
      <alignment horizontal="right" vertical="center" shrinkToFit="1"/>
      <protection/>
    </xf>
    <xf numFmtId="178" fontId="30" fillId="0" borderId="12" xfId="68" applyNumberFormat="1" applyFont="1" applyBorder="1" applyAlignment="1">
      <alignment horizontal="right" vertical="center" shrinkToFit="1"/>
      <protection/>
    </xf>
    <xf numFmtId="0" fontId="30" fillId="0" borderId="38" xfId="68" applyFont="1" applyFill="1" applyBorder="1" applyAlignment="1">
      <alignment vertical="center" shrinkToFit="1"/>
      <protection/>
    </xf>
    <xf numFmtId="0" fontId="30" fillId="0" borderId="25" xfId="68" applyFont="1" applyFill="1" applyBorder="1" applyAlignment="1">
      <alignment vertical="center" shrinkToFit="1"/>
      <protection/>
    </xf>
    <xf numFmtId="0" fontId="30" fillId="0" borderId="56" xfId="68" applyFont="1" applyFill="1" applyBorder="1" applyAlignment="1">
      <alignment vertical="center" shrinkToFit="1"/>
      <protection/>
    </xf>
    <xf numFmtId="0" fontId="30" fillId="0" borderId="35" xfId="68" applyFont="1" applyFill="1" applyBorder="1" applyAlignment="1">
      <alignment vertical="center"/>
      <protection/>
    </xf>
    <xf numFmtId="0" fontId="30" fillId="0" borderId="13" xfId="68" applyFont="1" applyFill="1" applyBorder="1" applyAlignment="1">
      <alignment vertical="center"/>
      <protection/>
    </xf>
    <xf numFmtId="178" fontId="30" fillId="0" borderId="39" xfId="68" applyNumberFormat="1" applyFont="1" applyBorder="1" applyAlignment="1">
      <alignment horizontal="right" vertical="center" shrinkToFit="1"/>
      <protection/>
    </xf>
    <xf numFmtId="178" fontId="30" fillId="0" borderId="11" xfId="68" applyNumberFormat="1" applyFont="1" applyBorder="1" applyAlignment="1">
      <alignment horizontal="righ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 2 2" xfId="67"/>
    <cellStyle name="標準_八幡東区配布表H19.3" xfId="68"/>
    <cellStyle name="Followed Hyperlink" xfId="69"/>
    <cellStyle name="良い" xfId="7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diaAdmin\AppData\Local\Microsoft\Windows\Temporary%20Internet%20Files\Content.IE5\8XUA4KP5\H29.11&#12304;&#23665;&#21475;&#30476;&#12305;&#37197;&#24067;&#20225;&#30011;&#26360;%20&#65288;&#20462;&#27491;&#20998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NOC_USER\Dropbox\03&#12509;&#12473;&#12486;&#12451;&#12531;&#12464;\&#37096;&#25968;&#34920;\POS%202018.09\H30.02&#12304;&#23665;&#21475;&#30476;&#12305;&#37197;&#24067;&#20225;&#30011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</sheetNames>
    <sheetDataSet>
      <sheetData sheetId="0">
        <row r="69">
          <cell r="A69" t="str">
            <v>株式会社毎日メディアサービス山口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"/>
      <sheetName val="下関市①"/>
      <sheetName val="下関市②"/>
      <sheetName val="宇部市①"/>
      <sheetName val="宇部市②"/>
      <sheetName val="山口市①"/>
      <sheetName val="山口市②"/>
      <sheetName val="防府市①"/>
      <sheetName val="防府市②・山口市③"/>
      <sheetName val="周南市"/>
      <sheetName val="下松市・光市"/>
      <sheetName val="Sheet1"/>
    </sheetNames>
    <sheetDataSet>
      <sheetData sheetId="0">
        <row r="132">
          <cell r="A132" t="str">
            <v>株式会社毎日メディアサービス山口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32"/>
  <sheetViews>
    <sheetView showZeros="0" tabSelected="1" view="pageBreakPreview" zoomScaleSheetLayoutView="100" zoomScalePageLayoutView="0" workbookViewId="0" topLeftCell="A1">
      <selection activeCell="AN8" sqref="AN8"/>
    </sheetView>
  </sheetViews>
  <sheetFormatPr defaultColWidth="8.796875" defaultRowHeight="14.25"/>
  <cols>
    <col min="1" max="5" width="3.09765625" style="9" customWidth="1"/>
    <col min="6" max="7" width="3.09765625" style="49" customWidth="1"/>
    <col min="8" max="66" width="3.09765625" style="9" customWidth="1"/>
    <col min="67" max="16384" width="9" style="9" customWidth="1"/>
  </cols>
  <sheetData>
    <row r="1" spans="1:32" s="1" customFormat="1" ht="18.75" customHeight="1">
      <c r="A1" s="157" t="s">
        <v>38</v>
      </c>
      <c r="B1" s="158"/>
      <c r="C1" s="158"/>
      <c r="D1" s="158"/>
      <c r="E1" s="159" t="s">
        <v>39</v>
      </c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75">
        <v>44044</v>
      </c>
      <c r="AE1" s="175"/>
      <c r="AF1" s="176"/>
    </row>
    <row r="2" spans="1:32" ht="18.75" customHeight="1">
      <c r="A2" s="166" t="s">
        <v>973</v>
      </c>
      <c r="B2" s="167"/>
      <c r="C2" s="167"/>
      <c r="D2" s="168"/>
      <c r="E2" s="169">
        <v>2020</v>
      </c>
      <c r="F2" s="169"/>
      <c r="G2" s="179">
        <f>S2-3</f>
        <v>-3</v>
      </c>
      <c r="H2" s="180"/>
      <c r="I2" s="180"/>
      <c r="J2" s="180"/>
      <c r="K2" s="71" t="s">
        <v>1809</v>
      </c>
      <c r="L2" s="4" t="s">
        <v>40</v>
      </c>
      <c r="M2" s="179">
        <f>S2-1</f>
        <v>-1</v>
      </c>
      <c r="N2" s="180"/>
      <c r="O2" s="180"/>
      <c r="P2" s="180"/>
      <c r="Q2" s="70" t="s">
        <v>976</v>
      </c>
      <c r="R2" s="65" t="s">
        <v>41</v>
      </c>
      <c r="S2" s="170"/>
      <c r="T2" s="170"/>
      <c r="U2" s="40" t="s">
        <v>42</v>
      </c>
      <c r="V2" s="66" t="s">
        <v>43</v>
      </c>
      <c r="W2" s="186" t="s">
        <v>44</v>
      </c>
      <c r="X2" s="187"/>
      <c r="Y2" s="188"/>
      <c r="Z2" s="189"/>
      <c r="AA2" s="189"/>
      <c r="AB2" s="189"/>
      <c r="AC2" s="189"/>
      <c r="AD2" s="189"/>
      <c r="AE2" s="189"/>
      <c r="AF2" s="190"/>
    </row>
    <row r="3" spans="1:32" ht="18.75" customHeight="1">
      <c r="A3" s="161" t="s">
        <v>981</v>
      </c>
      <c r="B3" s="162"/>
      <c r="C3" s="162"/>
      <c r="D3" s="163"/>
      <c r="E3" s="181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3"/>
      <c r="W3" s="177" t="s">
        <v>982</v>
      </c>
      <c r="X3" s="178"/>
      <c r="Y3" s="184">
        <f>O118</f>
        <v>0</v>
      </c>
      <c r="Z3" s="185"/>
      <c r="AA3" s="185"/>
      <c r="AB3" s="185"/>
      <c r="AC3" s="185"/>
      <c r="AD3" s="185"/>
      <c r="AE3" s="185"/>
      <c r="AF3" s="67" t="s">
        <v>983</v>
      </c>
    </row>
    <row r="4" spans="1:32" ht="12.75" customHeight="1">
      <c r="A4" s="38"/>
      <c r="B4" s="38"/>
      <c r="C4" s="20"/>
      <c r="D4" s="20"/>
      <c r="E4" s="20"/>
      <c r="F4" s="39"/>
      <c r="G4" s="39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64" t="s">
        <v>45</v>
      </c>
      <c r="X4" s="164"/>
      <c r="Y4" s="40"/>
      <c r="Z4" s="165"/>
      <c r="AA4" s="165"/>
      <c r="AB4" s="39" t="s">
        <v>46</v>
      </c>
      <c r="AC4" s="68"/>
      <c r="AD4" s="39" t="s">
        <v>47</v>
      </c>
      <c r="AE4" s="68"/>
      <c r="AF4" s="39" t="s">
        <v>974</v>
      </c>
    </row>
    <row r="5" spans="1:32" ht="13.5" customHeight="1">
      <c r="A5" s="191" t="s">
        <v>93</v>
      </c>
      <c r="B5" s="192"/>
      <c r="C5" s="193"/>
      <c r="D5" s="197" t="s">
        <v>92</v>
      </c>
      <c r="E5" s="193"/>
      <c r="F5" s="171" t="s">
        <v>48</v>
      </c>
      <c r="G5" s="171"/>
      <c r="H5" s="171"/>
      <c r="I5" s="171"/>
      <c r="J5" s="171"/>
      <c r="K5" s="171"/>
      <c r="L5" s="171" t="s">
        <v>727</v>
      </c>
      <c r="M5" s="171"/>
      <c r="N5" s="171"/>
      <c r="O5" s="171" t="s">
        <v>50</v>
      </c>
      <c r="P5" s="171"/>
      <c r="Q5" s="171"/>
      <c r="R5" s="171" t="s">
        <v>51</v>
      </c>
      <c r="S5" s="171"/>
      <c r="T5" s="171"/>
      <c r="U5" s="221" t="s">
        <v>52</v>
      </c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2"/>
    </row>
    <row r="6" spans="1:32" ht="13.5" customHeight="1">
      <c r="A6" s="194"/>
      <c r="B6" s="195"/>
      <c r="C6" s="196"/>
      <c r="D6" s="198"/>
      <c r="E6" s="196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223" t="s">
        <v>53</v>
      </c>
      <c r="V6" s="223"/>
      <c r="W6" s="223"/>
      <c r="X6" s="223"/>
      <c r="Y6" s="223"/>
      <c r="Z6" s="223"/>
      <c r="AA6" s="217"/>
      <c r="AB6" s="217"/>
      <c r="AC6" s="217"/>
      <c r="AD6" s="217"/>
      <c r="AE6" s="217"/>
      <c r="AF6" s="218"/>
    </row>
    <row r="7" spans="1:32" ht="13.5" customHeight="1">
      <c r="A7" s="191" t="s">
        <v>94</v>
      </c>
      <c r="B7" s="199"/>
      <c r="C7" s="200"/>
      <c r="D7" s="207" t="s">
        <v>91</v>
      </c>
      <c r="E7" s="200"/>
      <c r="F7" s="171" t="s">
        <v>79</v>
      </c>
      <c r="G7" s="171"/>
      <c r="H7" s="216" t="s">
        <v>127</v>
      </c>
      <c r="I7" s="216"/>
      <c r="J7" s="216"/>
      <c r="K7" s="216"/>
      <c r="L7" s="215">
        <f>'下関市①'!E20</f>
        <v>4260</v>
      </c>
      <c r="M7" s="215"/>
      <c r="N7" s="215"/>
      <c r="O7" s="215">
        <f>'下関市①'!G20</f>
        <v>0</v>
      </c>
      <c r="P7" s="215"/>
      <c r="Q7" s="215"/>
      <c r="R7" s="210">
        <f>O7/L7</f>
        <v>0</v>
      </c>
      <c r="S7" s="210"/>
      <c r="T7" s="210"/>
      <c r="U7" s="220"/>
      <c r="V7" s="220"/>
      <c r="W7" s="220"/>
      <c r="X7" s="211"/>
      <c r="Y7" s="211"/>
      <c r="Z7" s="211"/>
      <c r="AA7" s="211"/>
      <c r="AB7" s="211"/>
      <c r="AC7" s="211"/>
      <c r="AD7" s="211"/>
      <c r="AE7" s="211"/>
      <c r="AF7" s="219"/>
    </row>
    <row r="8" spans="1:32" ht="13.5" customHeight="1">
      <c r="A8" s="201"/>
      <c r="B8" s="202"/>
      <c r="C8" s="203"/>
      <c r="D8" s="208"/>
      <c r="E8" s="203"/>
      <c r="F8" s="173" t="s">
        <v>79</v>
      </c>
      <c r="G8" s="173"/>
      <c r="H8" s="150" t="s">
        <v>63</v>
      </c>
      <c r="I8" s="150"/>
      <c r="J8" s="150"/>
      <c r="K8" s="150"/>
      <c r="L8" s="174">
        <f>'下関市①'!E29</f>
        <v>2340</v>
      </c>
      <c r="M8" s="174"/>
      <c r="N8" s="174"/>
      <c r="O8" s="174">
        <f>'下関市①'!G29</f>
        <v>0</v>
      </c>
      <c r="P8" s="174"/>
      <c r="Q8" s="174"/>
      <c r="R8" s="132">
        <f>O8/L8</f>
        <v>0</v>
      </c>
      <c r="S8" s="132"/>
      <c r="T8" s="132"/>
      <c r="U8" s="213"/>
      <c r="V8" s="213"/>
      <c r="W8" s="213"/>
      <c r="X8" s="212"/>
      <c r="Y8" s="212"/>
      <c r="Z8" s="212"/>
      <c r="AA8" s="212"/>
      <c r="AB8" s="212"/>
      <c r="AC8" s="212"/>
      <c r="AD8" s="212"/>
      <c r="AE8" s="212"/>
      <c r="AF8" s="214"/>
    </row>
    <row r="9" spans="1:32" ht="13.5" customHeight="1">
      <c r="A9" s="201"/>
      <c r="B9" s="202"/>
      <c r="C9" s="203"/>
      <c r="D9" s="208"/>
      <c r="E9" s="203"/>
      <c r="F9" s="173" t="s">
        <v>79</v>
      </c>
      <c r="G9" s="173"/>
      <c r="H9" s="150" t="s">
        <v>128</v>
      </c>
      <c r="I9" s="150"/>
      <c r="J9" s="150"/>
      <c r="K9" s="150"/>
      <c r="L9" s="174">
        <f>'下関市①'!E43</f>
        <v>3780</v>
      </c>
      <c r="M9" s="174"/>
      <c r="N9" s="174"/>
      <c r="O9" s="174">
        <f>'下関市①'!G43</f>
        <v>0</v>
      </c>
      <c r="P9" s="174"/>
      <c r="Q9" s="174"/>
      <c r="R9" s="132">
        <f aca="true" t="shared" si="0" ref="R9:R14">O9/L9</f>
        <v>0</v>
      </c>
      <c r="S9" s="132"/>
      <c r="T9" s="132"/>
      <c r="U9" s="213"/>
      <c r="V9" s="213"/>
      <c r="W9" s="213"/>
      <c r="X9" s="212"/>
      <c r="Y9" s="212"/>
      <c r="Z9" s="212"/>
      <c r="AA9" s="212"/>
      <c r="AB9" s="212"/>
      <c r="AC9" s="212"/>
      <c r="AD9" s="212"/>
      <c r="AE9" s="212"/>
      <c r="AF9" s="214"/>
    </row>
    <row r="10" spans="1:32" ht="13.5" customHeight="1">
      <c r="A10" s="201"/>
      <c r="B10" s="202"/>
      <c r="C10" s="203"/>
      <c r="D10" s="208"/>
      <c r="E10" s="203"/>
      <c r="F10" s="173" t="s">
        <v>77</v>
      </c>
      <c r="G10" s="173"/>
      <c r="H10" s="150" t="s">
        <v>129</v>
      </c>
      <c r="I10" s="150"/>
      <c r="J10" s="150"/>
      <c r="K10" s="150"/>
      <c r="L10" s="174">
        <f>'下関市①'!E48</f>
        <v>1690</v>
      </c>
      <c r="M10" s="174"/>
      <c r="N10" s="174"/>
      <c r="O10" s="174">
        <f>'下関市①'!G48</f>
        <v>0</v>
      </c>
      <c r="P10" s="174"/>
      <c r="Q10" s="174"/>
      <c r="R10" s="132">
        <f t="shared" si="0"/>
        <v>0</v>
      </c>
      <c r="S10" s="132"/>
      <c r="T10" s="132"/>
      <c r="U10" s="213"/>
      <c r="V10" s="213"/>
      <c r="W10" s="213"/>
      <c r="X10" s="212"/>
      <c r="Y10" s="212"/>
      <c r="Z10" s="212"/>
      <c r="AA10" s="212"/>
      <c r="AB10" s="212"/>
      <c r="AC10" s="212"/>
      <c r="AD10" s="212"/>
      <c r="AE10" s="212"/>
      <c r="AF10" s="214"/>
    </row>
    <row r="11" spans="1:32" ht="13.5" customHeight="1">
      <c r="A11" s="201"/>
      <c r="B11" s="202"/>
      <c r="C11" s="203"/>
      <c r="D11" s="208"/>
      <c r="E11" s="203"/>
      <c r="F11" s="173" t="s">
        <v>77</v>
      </c>
      <c r="G11" s="173"/>
      <c r="H11" s="150" t="s">
        <v>64</v>
      </c>
      <c r="I11" s="150"/>
      <c r="J11" s="150"/>
      <c r="K11" s="150"/>
      <c r="L11" s="174">
        <f>'下関市①'!E57</f>
        <v>2670</v>
      </c>
      <c r="M11" s="174"/>
      <c r="N11" s="174"/>
      <c r="O11" s="174">
        <f>'下関市①'!G57</f>
        <v>0</v>
      </c>
      <c r="P11" s="174"/>
      <c r="Q11" s="174"/>
      <c r="R11" s="132">
        <f>O11/L11</f>
        <v>0</v>
      </c>
      <c r="S11" s="132"/>
      <c r="T11" s="132"/>
      <c r="U11" s="213"/>
      <c r="V11" s="213"/>
      <c r="W11" s="213"/>
      <c r="X11" s="212"/>
      <c r="Y11" s="212"/>
      <c r="Z11" s="212"/>
      <c r="AA11" s="212"/>
      <c r="AB11" s="212"/>
      <c r="AC11" s="212"/>
      <c r="AD11" s="212"/>
      <c r="AE11" s="212"/>
      <c r="AF11" s="214"/>
    </row>
    <row r="12" spans="1:32" ht="13.5" customHeight="1">
      <c r="A12" s="201"/>
      <c r="B12" s="202"/>
      <c r="C12" s="203"/>
      <c r="D12" s="208"/>
      <c r="E12" s="203"/>
      <c r="F12" s="173" t="s">
        <v>77</v>
      </c>
      <c r="G12" s="173"/>
      <c r="H12" s="150" t="s">
        <v>65</v>
      </c>
      <c r="I12" s="150"/>
      <c r="J12" s="150"/>
      <c r="K12" s="150"/>
      <c r="L12" s="174">
        <f>'下関市①'!E68</f>
        <v>3200</v>
      </c>
      <c r="M12" s="174"/>
      <c r="N12" s="174"/>
      <c r="O12" s="174">
        <f>'下関市①'!G68</f>
        <v>0</v>
      </c>
      <c r="P12" s="174"/>
      <c r="Q12" s="174"/>
      <c r="R12" s="132">
        <f>O12/L12</f>
        <v>0</v>
      </c>
      <c r="S12" s="132"/>
      <c r="T12" s="132"/>
      <c r="U12" s="213"/>
      <c r="V12" s="213"/>
      <c r="W12" s="213"/>
      <c r="X12" s="212"/>
      <c r="Y12" s="212"/>
      <c r="Z12" s="212"/>
      <c r="AA12" s="212"/>
      <c r="AB12" s="212"/>
      <c r="AC12" s="212"/>
      <c r="AD12" s="212"/>
      <c r="AE12" s="212"/>
      <c r="AF12" s="214"/>
    </row>
    <row r="13" spans="1:32" ht="13.5" customHeight="1">
      <c r="A13" s="201"/>
      <c r="B13" s="202"/>
      <c r="C13" s="203"/>
      <c r="D13" s="208"/>
      <c r="E13" s="203"/>
      <c r="F13" s="173" t="s">
        <v>77</v>
      </c>
      <c r="G13" s="173"/>
      <c r="H13" s="150" t="s">
        <v>130</v>
      </c>
      <c r="I13" s="150"/>
      <c r="J13" s="150"/>
      <c r="K13" s="150"/>
      <c r="L13" s="174">
        <f>'下関市①'!E78</f>
        <v>3160</v>
      </c>
      <c r="M13" s="174"/>
      <c r="N13" s="174"/>
      <c r="O13" s="174">
        <f>'下関市①'!G78</f>
        <v>0</v>
      </c>
      <c r="P13" s="174"/>
      <c r="Q13" s="174"/>
      <c r="R13" s="132">
        <f>O13/L13</f>
        <v>0</v>
      </c>
      <c r="S13" s="132"/>
      <c r="T13" s="132"/>
      <c r="U13" s="213"/>
      <c r="V13" s="213"/>
      <c r="W13" s="213"/>
      <c r="X13" s="212"/>
      <c r="Y13" s="212"/>
      <c r="Z13" s="212"/>
      <c r="AA13" s="212"/>
      <c r="AB13" s="212"/>
      <c r="AC13" s="212"/>
      <c r="AD13" s="212"/>
      <c r="AE13" s="212"/>
      <c r="AF13" s="214"/>
    </row>
    <row r="14" spans="1:32" ht="13.5" customHeight="1">
      <c r="A14" s="201"/>
      <c r="B14" s="202"/>
      <c r="C14" s="203"/>
      <c r="D14" s="208"/>
      <c r="E14" s="203"/>
      <c r="F14" s="173" t="s">
        <v>77</v>
      </c>
      <c r="G14" s="173"/>
      <c r="H14" s="150" t="s">
        <v>66</v>
      </c>
      <c r="I14" s="150"/>
      <c r="J14" s="150"/>
      <c r="K14" s="150"/>
      <c r="L14" s="137">
        <f>'下関市①'!U16</f>
        <v>3810</v>
      </c>
      <c r="M14" s="138"/>
      <c r="N14" s="139"/>
      <c r="O14" s="137">
        <f>'下関市①'!W16</f>
        <v>0</v>
      </c>
      <c r="P14" s="138"/>
      <c r="Q14" s="139"/>
      <c r="R14" s="132">
        <f t="shared" si="0"/>
        <v>0</v>
      </c>
      <c r="S14" s="132"/>
      <c r="T14" s="132"/>
      <c r="U14" s="213"/>
      <c r="V14" s="213"/>
      <c r="W14" s="213"/>
      <c r="X14" s="212"/>
      <c r="Y14" s="212"/>
      <c r="Z14" s="212"/>
      <c r="AA14" s="212"/>
      <c r="AB14" s="212"/>
      <c r="AC14" s="212"/>
      <c r="AD14" s="212"/>
      <c r="AE14" s="212"/>
      <c r="AF14" s="214"/>
    </row>
    <row r="15" spans="1:32" ht="13.5" customHeight="1">
      <c r="A15" s="201"/>
      <c r="B15" s="202"/>
      <c r="C15" s="203"/>
      <c r="D15" s="208"/>
      <c r="E15" s="203"/>
      <c r="F15" s="173" t="s">
        <v>76</v>
      </c>
      <c r="G15" s="173"/>
      <c r="H15" s="150" t="s">
        <v>131</v>
      </c>
      <c r="I15" s="150"/>
      <c r="J15" s="150"/>
      <c r="K15" s="150"/>
      <c r="L15" s="137">
        <f>'下関市①'!U25</f>
        <v>2500</v>
      </c>
      <c r="M15" s="138"/>
      <c r="N15" s="139"/>
      <c r="O15" s="137">
        <f>'下関市①'!W25</f>
        <v>0</v>
      </c>
      <c r="P15" s="138"/>
      <c r="Q15" s="139"/>
      <c r="R15" s="132">
        <f aca="true" t="shared" si="1" ref="R15:R30">O15/L15</f>
        <v>0</v>
      </c>
      <c r="S15" s="132"/>
      <c r="T15" s="132"/>
      <c r="U15" s="212"/>
      <c r="V15" s="212"/>
      <c r="W15" s="212"/>
      <c r="X15" s="212"/>
      <c r="Y15" s="212"/>
      <c r="Z15" s="212"/>
      <c r="AA15" s="212"/>
      <c r="AB15" s="212"/>
      <c r="AC15" s="212"/>
      <c r="AD15" s="224"/>
      <c r="AE15" s="224"/>
      <c r="AF15" s="225"/>
    </row>
    <row r="16" spans="1:32" ht="13.5" customHeight="1">
      <c r="A16" s="201"/>
      <c r="B16" s="202"/>
      <c r="C16" s="203"/>
      <c r="D16" s="208"/>
      <c r="E16" s="203"/>
      <c r="F16" s="173" t="s">
        <v>76</v>
      </c>
      <c r="G16" s="173"/>
      <c r="H16" s="150" t="s">
        <v>67</v>
      </c>
      <c r="I16" s="150"/>
      <c r="J16" s="150"/>
      <c r="K16" s="150"/>
      <c r="L16" s="137">
        <f>'下関市①'!U42</f>
        <v>6080</v>
      </c>
      <c r="M16" s="138"/>
      <c r="N16" s="139"/>
      <c r="O16" s="137">
        <f>'下関市①'!W42</f>
        <v>0</v>
      </c>
      <c r="P16" s="138"/>
      <c r="Q16" s="139"/>
      <c r="R16" s="132">
        <f t="shared" si="1"/>
        <v>0</v>
      </c>
      <c r="S16" s="132"/>
      <c r="T16" s="132"/>
      <c r="U16" s="212"/>
      <c r="V16" s="212"/>
      <c r="W16" s="212"/>
      <c r="X16" s="212"/>
      <c r="Y16" s="212"/>
      <c r="Z16" s="212"/>
      <c r="AA16" s="212"/>
      <c r="AB16" s="212"/>
      <c r="AC16" s="212"/>
      <c r="AD16" s="224"/>
      <c r="AE16" s="224"/>
      <c r="AF16" s="225"/>
    </row>
    <row r="17" spans="1:32" ht="13.5" customHeight="1">
      <c r="A17" s="201"/>
      <c r="B17" s="202"/>
      <c r="C17" s="203"/>
      <c r="D17" s="208"/>
      <c r="E17" s="203"/>
      <c r="F17" s="173" t="s">
        <v>76</v>
      </c>
      <c r="G17" s="173"/>
      <c r="H17" s="150" t="s">
        <v>132</v>
      </c>
      <c r="I17" s="150"/>
      <c r="J17" s="150"/>
      <c r="K17" s="150"/>
      <c r="L17" s="137">
        <f>'下関市①'!U52</f>
        <v>3710</v>
      </c>
      <c r="M17" s="138"/>
      <c r="N17" s="139"/>
      <c r="O17" s="137">
        <f>'下関市①'!W52</f>
        <v>0</v>
      </c>
      <c r="P17" s="138"/>
      <c r="Q17" s="139"/>
      <c r="R17" s="132">
        <f t="shared" si="1"/>
        <v>0</v>
      </c>
      <c r="S17" s="132"/>
      <c r="T17" s="132"/>
      <c r="U17" s="212"/>
      <c r="V17" s="212"/>
      <c r="W17" s="212"/>
      <c r="X17" s="212"/>
      <c r="Y17" s="212"/>
      <c r="Z17" s="212"/>
      <c r="AA17" s="212"/>
      <c r="AB17" s="212"/>
      <c r="AC17" s="212"/>
      <c r="AD17" s="224"/>
      <c r="AE17" s="224"/>
      <c r="AF17" s="225"/>
    </row>
    <row r="18" spans="1:32" ht="13.5" customHeight="1">
      <c r="A18" s="201"/>
      <c r="B18" s="202"/>
      <c r="C18" s="203"/>
      <c r="D18" s="208"/>
      <c r="E18" s="203"/>
      <c r="F18" s="173" t="s">
        <v>76</v>
      </c>
      <c r="G18" s="173"/>
      <c r="H18" s="150" t="s">
        <v>133</v>
      </c>
      <c r="I18" s="150"/>
      <c r="J18" s="150"/>
      <c r="K18" s="150"/>
      <c r="L18" s="137">
        <f>'下関市①'!U62</f>
        <v>4520</v>
      </c>
      <c r="M18" s="138"/>
      <c r="N18" s="139"/>
      <c r="O18" s="137">
        <f>'下関市①'!W62</f>
        <v>0</v>
      </c>
      <c r="P18" s="138"/>
      <c r="Q18" s="139"/>
      <c r="R18" s="132">
        <f t="shared" si="1"/>
        <v>0</v>
      </c>
      <c r="S18" s="132"/>
      <c r="T18" s="132"/>
      <c r="U18" s="212"/>
      <c r="V18" s="212"/>
      <c r="W18" s="212"/>
      <c r="X18" s="212"/>
      <c r="Y18" s="212"/>
      <c r="Z18" s="212"/>
      <c r="AA18" s="212"/>
      <c r="AB18" s="212"/>
      <c r="AC18" s="212"/>
      <c r="AD18" s="224"/>
      <c r="AE18" s="224"/>
      <c r="AF18" s="225"/>
    </row>
    <row r="19" spans="1:32" ht="13.5" customHeight="1">
      <c r="A19" s="201"/>
      <c r="B19" s="202"/>
      <c r="C19" s="203"/>
      <c r="D19" s="208"/>
      <c r="E19" s="203"/>
      <c r="F19" s="173" t="s">
        <v>81</v>
      </c>
      <c r="G19" s="173"/>
      <c r="H19" s="150" t="s">
        <v>68</v>
      </c>
      <c r="I19" s="150"/>
      <c r="J19" s="150"/>
      <c r="K19" s="150"/>
      <c r="L19" s="137">
        <f>'下関市①'!U77</f>
        <v>4890</v>
      </c>
      <c r="M19" s="138"/>
      <c r="N19" s="139"/>
      <c r="O19" s="137">
        <f>'下関市①'!W77</f>
        <v>0</v>
      </c>
      <c r="P19" s="138"/>
      <c r="Q19" s="139"/>
      <c r="R19" s="132">
        <f t="shared" si="1"/>
        <v>0</v>
      </c>
      <c r="S19" s="132"/>
      <c r="T19" s="132"/>
      <c r="U19" s="212"/>
      <c r="V19" s="212"/>
      <c r="W19" s="212"/>
      <c r="X19" s="212"/>
      <c r="Y19" s="212"/>
      <c r="Z19" s="212"/>
      <c r="AA19" s="212"/>
      <c r="AB19" s="212"/>
      <c r="AC19" s="212"/>
      <c r="AD19" s="224"/>
      <c r="AE19" s="224"/>
      <c r="AF19" s="225"/>
    </row>
    <row r="20" spans="1:32" ht="13.5" customHeight="1">
      <c r="A20" s="201"/>
      <c r="B20" s="202"/>
      <c r="C20" s="203"/>
      <c r="D20" s="208"/>
      <c r="E20" s="203"/>
      <c r="F20" s="173" t="s">
        <v>82</v>
      </c>
      <c r="G20" s="173"/>
      <c r="H20" s="150" t="s">
        <v>69</v>
      </c>
      <c r="I20" s="150"/>
      <c r="J20" s="150"/>
      <c r="K20" s="150"/>
      <c r="L20" s="137">
        <f>'下関市②'!E32</f>
        <v>11620</v>
      </c>
      <c r="M20" s="138"/>
      <c r="N20" s="139"/>
      <c r="O20" s="137">
        <f>'下関市②'!G32</f>
        <v>0</v>
      </c>
      <c r="P20" s="138"/>
      <c r="Q20" s="139"/>
      <c r="R20" s="132">
        <f>O20/L20</f>
        <v>0</v>
      </c>
      <c r="S20" s="132"/>
      <c r="T20" s="132"/>
      <c r="U20" s="212"/>
      <c r="V20" s="212"/>
      <c r="W20" s="212"/>
      <c r="X20" s="212"/>
      <c r="Y20" s="212"/>
      <c r="Z20" s="212"/>
      <c r="AA20" s="212"/>
      <c r="AB20" s="212"/>
      <c r="AC20" s="212"/>
      <c r="AD20" s="224"/>
      <c r="AE20" s="224"/>
      <c r="AF20" s="225"/>
    </row>
    <row r="21" spans="1:32" ht="13.5" customHeight="1">
      <c r="A21" s="201"/>
      <c r="B21" s="202"/>
      <c r="C21" s="203"/>
      <c r="D21" s="208"/>
      <c r="E21" s="203"/>
      <c r="F21" s="173" t="s">
        <v>75</v>
      </c>
      <c r="G21" s="173"/>
      <c r="H21" s="150" t="s">
        <v>134</v>
      </c>
      <c r="I21" s="150"/>
      <c r="J21" s="150"/>
      <c r="K21" s="150"/>
      <c r="L21" s="137">
        <f>'下関市②'!E49</f>
        <v>6340</v>
      </c>
      <c r="M21" s="138"/>
      <c r="N21" s="139"/>
      <c r="O21" s="137">
        <f>'下関市②'!G49</f>
        <v>0</v>
      </c>
      <c r="P21" s="138"/>
      <c r="Q21" s="139"/>
      <c r="R21" s="132">
        <f>O21/L21</f>
        <v>0</v>
      </c>
      <c r="S21" s="132"/>
      <c r="T21" s="132"/>
      <c r="U21" s="212"/>
      <c r="V21" s="212"/>
      <c r="W21" s="212"/>
      <c r="X21" s="212"/>
      <c r="Y21" s="212"/>
      <c r="Z21" s="212"/>
      <c r="AA21" s="212"/>
      <c r="AB21" s="212"/>
      <c r="AC21" s="212"/>
      <c r="AD21" s="224"/>
      <c r="AE21" s="224"/>
      <c r="AF21" s="225"/>
    </row>
    <row r="22" spans="1:32" ht="13.5" customHeight="1">
      <c r="A22" s="201"/>
      <c r="B22" s="202"/>
      <c r="C22" s="203"/>
      <c r="D22" s="208"/>
      <c r="E22" s="203"/>
      <c r="F22" s="173" t="s">
        <v>78</v>
      </c>
      <c r="G22" s="173"/>
      <c r="H22" s="150" t="s">
        <v>70</v>
      </c>
      <c r="I22" s="150"/>
      <c r="J22" s="150"/>
      <c r="K22" s="150"/>
      <c r="L22" s="137">
        <f>'下関市②'!E61</f>
        <v>3980</v>
      </c>
      <c r="M22" s="138"/>
      <c r="N22" s="139"/>
      <c r="O22" s="137">
        <f>'下関市②'!G61</f>
        <v>0</v>
      </c>
      <c r="P22" s="138"/>
      <c r="Q22" s="139"/>
      <c r="R22" s="132">
        <f>O22/L22</f>
        <v>0</v>
      </c>
      <c r="S22" s="132"/>
      <c r="T22" s="132"/>
      <c r="U22" s="212"/>
      <c r="V22" s="212"/>
      <c r="W22" s="212"/>
      <c r="X22" s="212"/>
      <c r="Y22" s="212"/>
      <c r="Z22" s="212"/>
      <c r="AA22" s="212"/>
      <c r="AB22" s="212"/>
      <c r="AC22" s="212"/>
      <c r="AD22" s="224"/>
      <c r="AE22" s="224"/>
      <c r="AF22" s="225"/>
    </row>
    <row r="23" spans="1:32" ht="13.5" customHeight="1">
      <c r="A23" s="201"/>
      <c r="B23" s="202"/>
      <c r="C23" s="203"/>
      <c r="D23" s="208"/>
      <c r="E23" s="203"/>
      <c r="F23" s="173" t="s">
        <v>78</v>
      </c>
      <c r="G23" s="173"/>
      <c r="H23" s="150" t="s">
        <v>135</v>
      </c>
      <c r="I23" s="150"/>
      <c r="J23" s="150"/>
      <c r="K23" s="150"/>
      <c r="L23" s="137">
        <f>'下関市②'!E83</f>
        <v>6890</v>
      </c>
      <c r="M23" s="138"/>
      <c r="N23" s="139"/>
      <c r="O23" s="137">
        <f>'下関市②'!G83</f>
        <v>0</v>
      </c>
      <c r="P23" s="138"/>
      <c r="Q23" s="139"/>
      <c r="R23" s="132">
        <f>O23/L23</f>
        <v>0</v>
      </c>
      <c r="S23" s="132"/>
      <c r="T23" s="132"/>
      <c r="U23" s="212"/>
      <c r="V23" s="212"/>
      <c r="W23" s="212"/>
      <c r="X23" s="212"/>
      <c r="Y23" s="212"/>
      <c r="Z23" s="212"/>
      <c r="AA23" s="212"/>
      <c r="AB23" s="212"/>
      <c r="AC23" s="212"/>
      <c r="AD23" s="224"/>
      <c r="AE23" s="224"/>
      <c r="AF23" s="225"/>
    </row>
    <row r="24" spans="1:32" ht="13.5" customHeight="1">
      <c r="A24" s="201"/>
      <c r="B24" s="202"/>
      <c r="C24" s="203"/>
      <c r="D24" s="208"/>
      <c r="E24" s="203"/>
      <c r="F24" s="173" t="s">
        <v>80</v>
      </c>
      <c r="G24" s="173"/>
      <c r="H24" s="150" t="s">
        <v>73</v>
      </c>
      <c r="I24" s="150"/>
      <c r="J24" s="150"/>
      <c r="K24" s="150"/>
      <c r="L24" s="137">
        <f>'下関市②'!U19</f>
        <v>4900</v>
      </c>
      <c r="M24" s="138"/>
      <c r="N24" s="139"/>
      <c r="O24" s="137">
        <f>'下関市②'!W19</f>
        <v>0</v>
      </c>
      <c r="P24" s="138"/>
      <c r="Q24" s="139"/>
      <c r="R24" s="132">
        <f t="shared" si="1"/>
        <v>0</v>
      </c>
      <c r="S24" s="132"/>
      <c r="T24" s="132"/>
      <c r="U24" s="212"/>
      <c r="V24" s="212"/>
      <c r="W24" s="212"/>
      <c r="X24" s="212"/>
      <c r="Y24" s="212"/>
      <c r="Z24" s="212"/>
      <c r="AA24" s="212"/>
      <c r="AB24" s="212"/>
      <c r="AC24" s="212"/>
      <c r="AD24" s="224"/>
      <c r="AE24" s="224"/>
      <c r="AF24" s="225"/>
    </row>
    <row r="25" spans="1:32" ht="13.5" customHeight="1">
      <c r="A25" s="201"/>
      <c r="B25" s="202"/>
      <c r="C25" s="203"/>
      <c r="D25" s="208"/>
      <c r="E25" s="203"/>
      <c r="F25" s="173" t="s">
        <v>80</v>
      </c>
      <c r="G25" s="173"/>
      <c r="H25" s="150" t="s">
        <v>71</v>
      </c>
      <c r="I25" s="150"/>
      <c r="J25" s="150"/>
      <c r="K25" s="150"/>
      <c r="L25" s="137">
        <f>'下関市②'!U27</f>
        <v>2750</v>
      </c>
      <c r="M25" s="138"/>
      <c r="N25" s="139"/>
      <c r="O25" s="137">
        <f>'下関市②'!W27</f>
        <v>0</v>
      </c>
      <c r="P25" s="138"/>
      <c r="Q25" s="139"/>
      <c r="R25" s="132">
        <f t="shared" si="1"/>
        <v>0</v>
      </c>
      <c r="S25" s="132"/>
      <c r="T25" s="132"/>
      <c r="U25" s="212"/>
      <c r="V25" s="212"/>
      <c r="W25" s="212"/>
      <c r="X25" s="212"/>
      <c r="Y25" s="212"/>
      <c r="Z25" s="212"/>
      <c r="AA25" s="212"/>
      <c r="AB25" s="212"/>
      <c r="AC25" s="212"/>
      <c r="AD25" s="224"/>
      <c r="AE25" s="224"/>
      <c r="AF25" s="225"/>
    </row>
    <row r="26" spans="1:32" ht="13.5" customHeight="1">
      <c r="A26" s="201"/>
      <c r="B26" s="202"/>
      <c r="C26" s="203"/>
      <c r="D26" s="208"/>
      <c r="E26" s="203"/>
      <c r="F26" s="173" t="s">
        <v>80</v>
      </c>
      <c r="G26" s="173"/>
      <c r="H26" s="150" t="s">
        <v>72</v>
      </c>
      <c r="I26" s="150"/>
      <c r="J26" s="150"/>
      <c r="K26" s="150"/>
      <c r="L26" s="137">
        <f>'下関市②'!U47</f>
        <v>6320</v>
      </c>
      <c r="M26" s="138"/>
      <c r="N26" s="139"/>
      <c r="O26" s="137">
        <f>'下関市②'!W47</f>
        <v>0</v>
      </c>
      <c r="P26" s="138"/>
      <c r="Q26" s="139"/>
      <c r="R26" s="132">
        <f t="shared" si="1"/>
        <v>0</v>
      </c>
      <c r="S26" s="132"/>
      <c r="T26" s="132"/>
      <c r="U26" s="212"/>
      <c r="V26" s="212"/>
      <c r="W26" s="212"/>
      <c r="X26" s="212"/>
      <c r="Y26" s="212"/>
      <c r="Z26" s="212"/>
      <c r="AA26" s="212"/>
      <c r="AB26" s="212"/>
      <c r="AC26" s="212"/>
      <c r="AD26" s="224"/>
      <c r="AE26" s="224"/>
      <c r="AF26" s="225"/>
    </row>
    <row r="27" spans="1:32" ht="13.5" customHeight="1">
      <c r="A27" s="201"/>
      <c r="B27" s="202"/>
      <c r="C27" s="203"/>
      <c r="D27" s="208"/>
      <c r="E27" s="203"/>
      <c r="F27" s="173" t="s">
        <v>83</v>
      </c>
      <c r="G27" s="173"/>
      <c r="H27" s="150" t="s">
        <v>136</v>
      </c>
      <c r="I27" s="150"/>
      <c r="J27" s="150"/>
      <c r="K27" s="150"/>
      <c r="L27" s="137">
        <f>'下関市②'!U63</f>
        <v>3880</v>
      </c>
      <c r="M27" s="138"/>
      <c r="N27" s="139"/>
      <c r="O27" s="137">
        <f>'下関市②'!W63</f>
        <v>0</v>
      </c>
      <c r="P27" s="138"/>
      <c r="Q27" s="139"/>
      <c r="R27" s="132">
        <f t="shared" si="1"/>
        <v>0</v>
      </c>
      <c r="S27" s="132"/>
      <c r="T27" s="132"/>
      <c r="U27" s="212"/>
      <c r="V27" s="212"/>
      <c r="W27" s="212"/>
      <c r="X27" s="212"/>
      <c r="Y27" s="212"/>
      <c r="Z27" s="212"/>
      <c r="AA27" s="212"/>
      <c r="AB27" s="212"/>
      <c r="AC27" s="212"/>
      <c r="AD27" s="224"/>
      <c r="AE27" s="224"/>
      <c r="AF27" s="225"/>
    </row>
    <row r="28" spans="1:32" ht="13.5" customHeight="1">
      <c r="A28" s="201"/>
      <c r="B28" s="202"/>
      <c r="C28" s="203"/>
      <c r="D28" s="208"/>
      <c r="E28" s="203"/>
      <c r="F28" s="173" t="s">
        <v>84</v>
      </c>
      <c r="G28" s="173"/>
      <c r="H28" s="150" t="s">
        <v>137</v>
      </c>
      <c r="I28" s="150"/>
      <c r="J28" s="150"/>
      <c r="K28" s="150"/>
      <c r="L28" s="137">
        <f>'下関市②'!U78</f>
        <v>4340</v>
      </c>
      <c r="M28" s="138"/>
      <c r="N28" s="139"/>
      <c r="O28" s="137">
        <f>'下関市②'!W78</f>
        <v>0</v>
      </c>
      <c r="P28" s="138"/>
      <c r="Q28" s="139"/>
      <c r="R28" s="132">
        <f t="shared" si="1"/>
        <v>0</v>
      </c>
      <c r="S28" s="132"/>
      <c r="T28" s="132"/>
      <c r="U28" s="212"/>
      <c r="V28" s="212"/>
      <c r="W28" s="212"/>
      <c r="X28" s="212"/>
      <c r="Y28" s="212"/>
      <c r="Z28" s="212"/>
      <c r="AA28" s="212"/>
      <c r="AB28" s="212"/>
      <c r="AC28" s="212"/>
      <c r="AD28" s="224"/>
      <c r="AE28" s="224"/>
      <c r="AF28" s="225"/>
    </row>
    <row r="29" spans="1:32" ht="13.5" customHeight="1">
      <c r="A29" s="201"/>
      <c r="B29" s="202"/>
      <c r="C29" s="203"/>
      <c r="D29" s="208"/>
      <c r="E29" s="203"/>
      <c r="F29" s="173" t="s">
        <v>85</v>
      </c>
      <c r="G29" s="173"/>
      <c r="H29" s="150" t="s">
        <v>138</v>
      </c>
      <c r="I29" s="150"/>
      <c r="J29" s="150"/>
      <c r="K29" s="150"/>
      <c r="L29" s="137">
        <f>'下関市②'!U83</f>
        <v>1400</v>
      </c>
      <c r="M29" s="138"/>
      <c r="N29" s="139"/>
      <c r="O29" s="137">
        <f>'下関市②'!W83</f>
        <v>0</v>
      </c>
      <c r="P29" s="138"/>
      <c r="Q29" s="139"/>
      <c r="R29" s="132">
        <f t="shared" si="1"/>
        <v>0</v>
      </c>
      <c r="S29" s="132"/>
      <c r="T29" s="132"/>
      <c r="U29" s="212"/>
      <c r="V29" s="212"/>
      <c r="W29" s="212"/>
      <c r="X29" s="212"/>
      <c r="Y29" s="212"/>
      <c r="Z29" s="212"/>
      <c r="AA29" s="212"/>
      <c r="AB29" s="212"/>
      <c r="AC29" s="212"/>
      <c r="AD29" s="224"/>
      <c r="AE29" s="224"/>
      <c r="AF29" s="225"/>
    </row>
    <row r="30" spans="1:32" ht="13.5" customHeight="1">
      <c r="A30" s="201"/>
      <c r="B30" s="202"/>
      <c r="C30" s="203"/>
      <c r="D30" s="209"/>
      <c r="E30" s="206"/>
      <c r="F30" s="172" t="s">
        <v>86</v>
      </c>
      <c r="G30" s="172"/>
      <c r="H30" s="287" t="s">
        <v>139</v>
      </c>
      <c r="I30" s="287"/>
      <c r="J30" s="287"/>
      <c r="K30" s="287"/>
      <c r="L30" s="137">
        <f>'下関市②'!U86</f>
        <v>1080</v>
      </c>
      <c r="M30" s="138"/>
      <c r="N30" s="139"/>
      <c r="O30" s="137">
        <f>'下関市②'!W86</f>
        <v>0</v>
      </c>
      <c r="P30" s="138"/>
      <c r="Q30" s="139"/>
      <c r="R30" s="132">
        <f t="shared" si="1"/>
        <v>0</v>
      </c>
      <c r="S30" s="132"/>
      <c r="T30" s="132"/>
      <c r="U30" s="212"/>
      <c r="V30" s="212"/>
      <c r="W30" s="212"/>
      <c r="X30" s="212"/>
      <c r="Y30" s="212"/>
      <c r="Z30" s="212"/>
      <c r="AA30" s="212"/>
      <c r="AB30" s="212"/>
      <c r="AC30" s="212"/>
      <c r="AD30" s="224"/>
      <c r="AE30" s="224"/>
      <c r="AF30" s="225"/>
    </row>
    <row r="31" spans="1:32" ht="13.5" customHeight="1">
      <c r="A31" s="204"/>
      <c r="B31" s="205"/>
      <c r="C31" s="206"/>
      <c r="D31" s="357" t="s">
        <v>54</v>
      </c>
      <c r="E31" s="349"/>
      <c r="F31" s="349"/>
      <c r="G31" s="349"/>
      <c r="H31" s="349"/>
      <c r="I31" s="349"/>
      <c r="J31" s="349"/>
      <c r="K31" s="350"/>
      <c r="L31" s="288">
        <f>SUBTOTAL(9,L7:N30)</f>
        <v>100110</v>
      </c>
      <c r="M31" s="289"/>
      <c r="N31" s="290"/>
      <c r="O31" s="288">
        <f>SUBTOTAL(9,O7:Q30)</f>
        <v>0</v>
      </c>
      <c r="P31" s="289"/>
      <c r="Q31" s="290"/>
      <c r="R31" s="238">
        <f>O31/L31</f>
        <v>0</v>
      </c>
      <c r="S31" s="238"/>
      <c r="T31" s="238"/>
      <c r="U31" s="237"/>
      <c r="V31" s="237"/>
      <c r="W31" s="237"/>
      <c r="X31" s="226"/>
      <c r="Y31" s="226"/>
      <c r="Z31" s="226"/>
      <c r="AA31" s="226"/>
      <c r="AB31" s="226"/>
      <c r="AC31" s="226"/>
      <c r="AD31" s="226"/>
      <c r="AE31" s="226"/>
      <c r="AF31" s="233"/>
    </row>
    <row r="32" spans="1:32" ht="13.5" customHeight="1">
      <c r="A32" s="312" t="s">
        <v>97</v>
      </c>
      <c r="B32" s="313"/>
      <c r="C32" s="314"/>
      <c r="D32" s="171" t="s">
        <v>95</v>
      </c>
      <c r="E32" s="330"/>
      <c r="F32" s="326" t="s">
        <v>74</v>
      </c>
      <c r="G32" s="326"/>
      <c r="H32" s="216" t="s">
        <v>140</v>
      </c>
      <c r="I32" s="216"/>
      <c r="J32" s="216"/>
      <c r="K32" s="216"/>
      <c r="L32" s="154">
        <f>'宇部市①'!E23</f>
        <v>6250</v>
      </c>
      <c r="M32" s="155"/>
      <c r="N32" s="156"/>
      <c r="O32" s="154">
        <f>'宇部市①'!G23</f>
        <v>0</v>
      </c>
      <c r="P32" s="155"/>
      <c r="Q32" s="156"/>
      <c r="R32" s="132">
        <f>O32/L32</f>
        <v>0</v>
      </c>
      <c r="S32" s="132"/>
      <c r="T32" s="132"/>
      <c r="U32" s="227"/>
      <c r="V32" s="228"/>
      <c r="W32" s="229"/>
      <c r="X32" s="227"/>
      <c r="Y32" s="228"/>
      <c r="Z32" s="229"/>
      <c r="AA32" s="227"/>
      <c r="AB32" s="228"/>
      <c r="AC32" s="229"/>
      <c r="AD32" s="227"/>
      <c r="AE32" s="228"/>
      <c r="AF32" s="232"/>
    </row>
    <row r="33" spans="1:32" ht="13.5" customHeight="1">
      <c r="A33" s="315"/>
      <c r="B33" s="316"/>
      <c r="C33" s="316"/>
      <c r="D33" s="331"/>
      <c r="E33" s="331"/>
      <c r="F33" s="146" t="s">
        <v>75</v>
      </c>
      <c r="G33" s="146"/>
      <c r="H33" s="150" t="s">
        <v>141</v>
      </c>
      <c r="I33" s="150"/>
      <c r="J33" s="150"/>
      <c r="K33" s="150"/>
      <c r="L33" s="137">
        <f>'宇部市①'!E40</f>
        <v>5790</v>
      </c>
      <c r="M33" s="138"/>
      <c r="N33" s="139"/>
      <c r="O33" s="137">
        <f>'宇部市①'!G40</f>
        <v>0</v>
      </c>
      <c r="P33" s="138"/>
      <c r="Q33" s="139"/>
      <c r="R33" s="132">
        <f aca="true" t="shared" si="2" ref="R33:R48">O33/L33</f>
        <v>0</v>
      </c>
      <c r="S33" s="132"/>
      <c r="T33" s="132"/>
      <c r="U33" s="133"/>
      <c r="V33" s="134"/>
      <c r="W33" s="136"/>
      <c r="X33" s="133"/>
      <c r="Y33" s="134"/>
      <c r="Z33" s="136"/>
      <c r="AA33" s="133"/>
      <c r="AB33" s="134"/>
      <c r="AC33" s="136"/>
      <c r="AD33" s="133"/>
      <c r="AE33" s="134"/>
      <c r="AF33" s="135"/>
    </row>
    <row r="34" spans="1:32" ht="13.5" customHeight="1">
      <c r="A34" s="315"/>
      <c r="B34" s="316"/>
      <c r="C34" s="316"/>
      <c r="D34" s="331"/>
      <c r="E34" s="331"/>
      <c r="F34" s="146" t="s">
        <v>81</v>
      </c>
      <c r="G34" s="146"/>
      <c r="H34" s="150" t="s">
        <v>87</v>
      </c>
      <c r="I34" s="150"/>
      <c r="J34" s="150"/>
      <c r="K34" s="150"/>
      <c r="L34" s="137">
        <f>'宇部市①'!E49</f>
        <v>2210</v>
      </c>
      <c r="M34" s="138"/>
      <c r="N34" s="139"/>
      <c r="O34" s="137">
        <f>'宇部市①'!G49</f>
        <v>0</v>
      </c>
      <c r="P34" s="138"/>
      <c r="Q34" s="139"/>
      <c r="R34" s="132">
        <f t="shared" si="2"/>
        <v>0</v>
      </c>
      <c r="S34" s="132"/>
      <c r="T34" s="132"/>
      <c r="U34" s="133"/>
      <c r="V34" s="134"/>
      <c r="W34" s="136"/>
      <c r="X34" s="133"/>
      <c r="Y34" s="134"/>
      <c r="Z34" s="136"/>
      <c r="AA34" s="133"/>
      <c r="AB34" s="134"/>
      <c r="AC34" s="136"/>
      <c r="AD34" s="133"/>
      <c r="AE34" s="134"/>
      <c r="AF34" s="135"/>
    </row>
    <row r="35" spans="1:32" ht="13.5" customHeight="1">
      <c r="A35" s="315"/>
      <c r="B35" s="316"/>
      <c r="C35" s="316"/>
      <c r="D35" s="331"/>
      <c r="E35" s="331"/>
      <c r="F35" s="146" t="s">
        <v>76</v>
      </c>
      <c r="G35" s="146"/>
      <c r="H35" s="150" t="s">
        <v>142</v>
      </c>
      <c r="I35" s="150"/>
      <c r="J35" s="150"/>
      <c r="K35" s="150"/>
      <c r="L35" s="137">
        <f>'宇部市①'!E65</f>
        <v>5020</v>
      </c>
      <c r="M35" s="138"/>
      <c r="N35" s="139"/>
      <c r="O35" s="137">
        <f>'宇部市①'!G65</f>
        <v>0</v>
      </c>
      <c r="P35" s="138"/>
      <c r="Q35" s="139"/>
      <c r="R35" s="132">
        <f t="shared" si="2"/>
        <v>0</v>
      </c>
      <c r="S35" s="132"/>
      <c r="T35" s="132"/>
      <c r="U35" s="133"/>
      <c r="V35" s="134"/>
      <c r="W35" s="136"/>
      <c r="X35" s="133"/>
      <c r="Y35" s="134"/>
      <c r="Z35" s="136"/>
      <c r="AA35" s="133"/>
      <c r="AB35" s="134"/>
      <c r="AC35" s="136"/>
      <c r="AD35" s="133"/>
      <c r="AE35" s="134"/>
      <c r="AF35" s="135"/>
    </row>
    <row r="36" spans="1:32" ht="13.5" customHeight="1">
      <c r="A36" s="315"/>
      <c r="B36" s="316"/>
      <c r="C36" s="316"/>
      <c r="D36" s="331"/>
      <c r="E36" s="331"/>
      <c r="F36" s="146" t="s">
        <v>77</v>
      </c>
      <c r="G36" s="146"/>
      <c r="H36" s="150" t="s">
        <v>88</v>
      </c>
      <c r="I36" s="150"/>
      <c r="J36" s="150"/>
      <c r="K36" s="150"/>
      <c r="L36" s="137">
        <f>'宇部市①'!E79</f>
        <v>4930</v>
      </c>
      <c r="M36" s="138"/>
      <c r="N36" s="139"/>
      <c r="O36" s="137">
        <f>'宇部市①'!G79</f>
        <v>0</v>
      </c>
      <c r="P36" s="138"/>
      <c r="Q36" s="139"/>
      <c r="R36" s="132">
        <f t="shared" si="2"/>
        <v>0</v>
      </c>
      <c r="S36" s="132"/>
      <c r="T36" s="132"/>
      <c r="U36" s="133"/>
      <c r="V36" s="134"/>
      <c r="W36" s="136"/>
      <c r="X36" s="133"/>
      <c r="Y36" s="134"/>
      <c r="Z36" s="136"/>
      <c r="AA36" s="133"/>
      <c r="AB36" s="134"/>
      <c r="AC36" s="136"/>
      <c r="AD36" s="133"/>
      <c r="AE36" s="134"/>
      <c r="AF36" s="135"/>
    </row>
    <row r="37" spans="1:32" ht="13.5" customHeight="1">
      <c r="A37" s="315"/>
      <c r="B37" s="316"/>
      <c r="C37" s="316"/>
      <c r="D37" s="331"/>
      <c r="E37" s="331"/>
      <c r="F37" s="146" t="s">
        <v>78</v>
      </c>
      <c r="G37" s="146"/>
      <c r="H37" s="150" t="s">
        <v>89</v>
      </c>
      <c r="I37" s="150"/>
      <c r="J37" s="150"/>
      <c r="K37" s="150"/>
      <c r="L37" s="137">
        <f>'宇部市①'!U23</f>
        <v>6270</v>
      </c>
      <c r="M37" s="138"/>
      <c r="N37" s="139"/>
      <c r="O37" s="137">
        <f>'宇部市①'!W23</f>
        <v>0</v>
      </c>
      <c r="P37" s="138"/>
      <c r="Q37" s="139"/>
      <c r="R37" s="132">
        <f t="shared" si="2"/>
        <v>0</v>
      </c>
      <c r="S37" s="132"/>
      <c r="T37" s="132"/>
      <c r="U37" s="133"/>
      <c r="V37" s="134"/>
      <c r="W37" s="136"/>
      <c r="X37" s="133"/>
      <c r="Y37" s="134"/>
      <c r="Z37" s="136"/>
      <c r="AA37" s="133"/>
      <c r="AB37" s="134"/>
      <c r="AC37" s="136"/>
      <c r="AD37" s="133"/>
      <c r="AE37" s="134"/>
      <c r="AF37" s="135"/>
    </row>
    <row r="38" spans="1:32" ht="13.5" customHeight="1">
      <c r="A38" s="315"/>
      <c r="B38" s="316"/>
      <c r="C38" s="316"/>
      <c r="D38" s="331"/>
      <c r="E38" s="331"/>
      <c r="F38" s="146" t="s">
        <v>79</v>
      </c>
      <c r="G38" s="146"/>
      <c r="H38" s="150" t="s">
        <v>90</v>
      </c>
      <c r="I38" s="150"/>
      <c r="J38" s="150"/>
      <c r="K38" s="150"/>
      <c r="L38" s="137">
        <f>'宇部市①'!U51</f>
        <v>10610</v>
      </c>
      <c r="M38" s="138"/>
      <c r="N38" s="139"/>
      <c r="O38" s="137">
        <f>'宇部市①'!W51</f>
        <v>0</v>
      </c>
      <c r="P38" s="138"/>
      <c r="Q38" s="139"/>
      <c r="R38" s="132">
        <f t="shared" si="2"/>
        <v>0</v>
      </c>
      <c r="S38" s="132"/>
      <c r="T38" s="132"/>
      <c r="U38" s="133"/>
      <c r="V38" s="134"/>
      <c r="W38" s="136"/>
      <c r="X38" s="133"/>
      <c r="Y38" s="134"/>
      <c r="Z38" s="136"/>
      <c r="AA38" s="133"/>
      <c r="AB38" s="134"/>
      <c r="AC38" s="136"/>
      <c r="AD38" s="133"/>
      <c r="AE38" s="134"/>
      <c r="AF38" s="135"/>
    </row>
    <row r="39" spans="1:32" ht="13.5" customHeight="1">
      <c r="A39" s="315"/>
      <c r="B39" s="316"/>
      <c r="C39" s="316"/>
      <c r="D39" s="331"/>
      <c r="E39" s="331"/>
      <c r="F39" s="146" t="s">
        <v>80</v>
      </c>
      <c r="G39" s="146"/>
      <c r="H39" s="150" t="s">
        <v>143</v>
      </c>
      <c r="I39" s="150"/>
      <c r="J39" s="150"/>
      <c r="K39" s="150"/>
      <c r="L39" s="137">
        <f>'宇部市①'!U65</f>
        <v>5500</v>
      </c>
      <c r="M39" s="138"/>
      <c r="N39" s="139"/>
      <c r="O39" s="137">
        <f>'宇部市①'!W65</f>
        <v>0</v>
      </c>
      <c r="P39" s="138"/>
      <c r="Q39" s="139"/>
      <c r="R39" s="132">
        <f t="shared" si="2"/>
        <v>0</v>
      </c>
      <c r="S39" s="132"/>
      <c r="T39" s="132"/>
      <c r="U39" s="133"/>
      <c r="V39" s="134"/>
      <c r="W39" s="136"/>
      <c r="X39" s="133"/>
      <c r="Y39" s="134"/>
      <c r="Z39" s="136"/>
      <c r="AA39" s="133"/>
      <c r="AB39" s="134"/>
      <c r="AC39" s="136"/>
      <c r="AD39" s="133"/>
      <c r="AE39" s="134"/>
      <c r="AF39" s="135"/>
    </row>
    <row r="40" spans="1:32" ht="13.5" customHeight="1">
      <c r="A40" s="315"/>
      <c r="B40" s="316"/>
      <c r="C40" s="316"/>
      <c r="D40" s="331"/>
      <c r="E40" s="331"/>
      <c r="F40" s="146" t="s">
        <v>98</v>
      </c>
      <c r="G40" s="146"/>
      <c r="H40" s="150" t="s">
        <v>1035</v>
      </c>
      <c r="I40" s="150"/>
      <c r="J40" s="150"/>
      <c r="K40" s="150"/>
      <c r="L40" s="137">
        <f>'宇部市②'!E21</f>
        <v>5070</v>
      </c>
      <c r="M40" s="138"/>
      <c r="N40" s="139"/>
      <c r="O40" s="137">
        <f>'宇部市②'!G21</f>
        <v>0</v>
      </c>
      <c r="P40" s="138"/>
      <c r="Q40" s="139"/>
      <c r="R40" s="132">
        <f t="shared" si="2"/>
        <v>0</v>
      </c>
      <c r="S40" s="132"/>
      <c r="T40" s="132"/>
      <c r="U40" s="239"/>
      <c r="V40" s="240"/>
      <c r="W40" s="241"/>
      <c r="X40" s="133"/>
      <c r="Y40" s="134"/>
      <c r="Z40" s="136"/>
      <c r="AA40" s="133"/>
      <c r="AB40" s="134"/>
      <c r="AC40" s="136"/>
      <c r="AD40" s="133"/>
      <c r="AE40" s="134"/>
      <c r="AF40" s="135"/>
    </row>
    <row r="41" spans="1:32" ht="13.5" customHeight="1">
      <c r="A41" s="315"/>
      <c r="B41" s="316"/>
      <c r="C41" s="316"/>
      <c r="D41" s="331"/>
      <c r="E41" s="331"/>
      <c r="F41" s="146" t="s">
        <v>83</v>
      </c>
      <c r="G41" s="146"/>
      <c r="H41" s="150" t="s">
        <v>1037</v>
      </c>
      <c r="I41" s="150"/>
      <c r="J41" s="150"/>
      <c r="K41" s="150"/>
      <c r="L41" s="137">
        <f>'宇部市②'!E46</f>
        <v>8580</v>
      </c>
      <c r="M41" s="138"/>
      <c r="N41" s="139"/>
      <c r="O41" s="137">
        <f>'宇部市②'!G46</f>
        <v>0</v>
      </c>
      <c r="P41" s="138"/>
      <c r="Q41" s="139"/>
      <c r="R41" s="132">
        <f t="shared" si="2"/>
        <v>0</v>
      </c>
      <c r="S41" s="132"/>
      <c r="T41" s="132"/>
      <c r="U41" s="133"/>
      <c r="V41" s="134"/>
      <c r="W41" s="136"/>
      <c r="X41" s="234"/>
      <c r="Y41" s="235"/>
      <c r="Z41" s="236"/>
      <c r="AA41" s="133"/>
      <c r="AB41" s="134"/>
      <c r="AC41" s="136"/>
      <c r="AD41" s="133"/>
      <c r="AE41" s="134"/>
      <c r="AF41" s="135"/>
    </row>
    <row r="42" spans="1:32" ht="13.5" customHeight="1">
      <c r="A42" s="315"/>
      <c r="B42" s="316"/>
      <c r="C42" s="316"/>
      <c r="D42" s="331"/>
      <c r="E42" s="331"/>
      <c r="F42" s="347" t="s">
        <v>99</v>
      </c>
      <c r="G42" s="347"/>
      <c r="H42" s="327" t="s">
        <v>144</v>
      </c>
      <c r="I42" s="327"/>
      <c r="J42" s="327"/>
      <c r="K42" s="327"/>
      <c r="L42" s="137">
        <f>'宇部市②'!E58</f>
        <v>3760</v>
      </c>
      <c r="M42" s="138"/>
      <c r="N42" s="139"/>
      <c r="O42" s="137">
        <f>'宇部市②'!G58</f>
        <v>0</v>
      </c>
      <c r="P42" s="138"/>
      <c r="Q42" s="139"/>
      <c r="R42" s="132">
        <f t="shared" si="2"/>
        <v>0</v>
      </c>
      <c r="S42" s="132"/>
      <c r="T42" s="132"/>
      <c r="U42" s="133"/>
      <c r="V42" s="134"/>
      <c r="W42" s="136"/>
      <c r="X42" s="140"/>
      <c r="Y42" s="141"/>
      <c r="Z42" s="142"/>
      <c r="AA42" s="143"/>
      <c r="AB42" s="144"/>
      <c r="AC42" s="231"/>
      <c r="AD42" s="143"/>
      <c r="AE42" s="144"/>
      <c r="AF42" s="145"/>
    </row>
    <row r="43" spans="1:32" ht="13.5" customHeight="1">
      <c r="A43" s="315"/>
      <c r="B43" s="316"/>
      <c r="C43" s="316"/>
      <c r="D43" s="331"/>
      <c r="E43" s="331"/>
      <c r="F43" s="340" t="s">
        <v>102</v>
      </c>
      <c r="G43" s="340"/>
      <c r="H43" s="340"/>
      <c r="I43" s="340"/>
      <c r="J43" s="340"/>
      <c r="K43" s="340"/>
      <c r="L43" s="137">
        <f>SUBTOTAL(9,L32:N42)</f>
        <v>63990</v>
      </c>
      <c r="M43" s="152"/>
      <c r="N43" s="153"/>
      <c r="O43" s="137">
        <f>SUBTOTAL(9,O32:Q42)</f>
        <v>0</v>
      </c>
      <c r="P43" s="152"/>
      <c r="Q43" s="153"/>
      <c r="R43" s="132">
        <f t="shared" si="2"/>
        <v>0</v>
      </c>
      <c r="S43" s="132"/>
      <c r="T43" s="132"/>
      <c r="U43" s="133"/>
      <c r="V43" s="134"/>
      <c r="W43" s="136"/>
      <c r="X43" s="140"/>
      <c r="Y43" s="141"/>
      <c r="Z43" s="142"/>
      <c r="AA43" s="143"/>
      <c r="AB43" s="144"/>
      <c r="AC43" s="231"/>
      <c r="AD43" s="143"/>
      <c r="AE43" s="144"/>
      <c r="AF43" s="145"/>
    </row>
    <row r="44" spans="1:32" ht="13.5" customHeight="1">
      <c r="A44" s="315"/>
      <c r="B44" s="316"/>
      <c r="C44" s="316"/>
      <c r="D44" s="351" t="s">
        <v>96</v>
      </c>
      <c r="E44" s="352"/>
      <c r="F44" s="332" t="s">
        <v>100</v>
      </c>
      <c r="G44" s="332"/>
      <c r="H44" s="359" t="s">
        <v>1036</v>
      </c>
      <c r="I44" s="359"/>
      <c r="J44" s="359"/>
      <c r="K44" s="359"/>
      <c r="L44" s="137">
        <f>'宇部市②'!U25</f>
        <v>6100</v>
      </c>
      <c r="M44" s="138"/>
      <c r="N44" s="139"/>
      <c r="O44" s="137">
        <f>'宇部市②'!W25</f>
        <v>0</v>
      </c>
      <c r="P44" s="138"/>
      <c r="Q44" s="139"/>
      <c r="R44" s="132">
        <f t="shared" si="2"/>
        <v>0</v>
      </c>
      <c r="S44" s="132"/>
      <c r="T44" s="132"/>
      <c r="U44" s="133"/>
      <c r="V44" s="134"/>
      <c r="W44" s="136"/>
      <c r="X44" s="140"/>
      <c r="Y44" s="141"/>
      <c r="Z44" s="142"/>
      <c r="AA44" s="133"/>
      <c r="AB44" s="134"/>
      <c r="AC44" s="136"/>
      <c r="AD44" s="133"/>
      <c r="AE44" s="134"/>
      <c r="AF44" s="135"/>
    </row>
    <row r="45" spans="1:32" ht="13.5" customHeight="1">
      <c r="A45" s="315"/>
      <c r="B45" s="316"/>
      <c r="C45" s="316"/>
      <c r="D45" s="353"/>
      <c r="E45" s="354"/>
      <c r="F45" s="146" t="s">
        <v>101</v>
      </c>
      <c r="G45" s="146"/>
      <c r="H45" s="150" t="s">
        <v>1038</v>
      </c>
      <c r="I45" s="150"/>
      <c r="J45" s="150"/>
      <c r="K45" s="150"/>
      <c r="L45" s="137">
        <f>'宇部市②'!U39</f>
        <v>4220</v>
      </c>
      <c r="M45" s="138"/>
      <c r="N45" s="139"/>
      <c r="O45" s="137">
        <f>'宇部市②'!W39</f>
        <v>0</v>
      </c>
      <c r="P45" s="138"/>
      <c r="Q45" s="139"/>
      <c r="R45" s="132">
        <f t="shared" si="2"/>
        <v>0</v>
      </c>
      <c r="S45" s="132"/>
      <c r="T45" s="132"/>
      <c r="U45" s="133"/>
      <c r="V45" s="134"/>
      <c r="W45" s="136"/>
      <c r="X45" s="140"/>
      <c r="Y45" s="141"/>
      <c r="Z45" s="142"/>
      <c r="AA45" s="133"/>
      <c r="AB45" s="134"/>
      <c r="AC45" s="136"/>
      <c r="AD45" s="133"/>
      <c r="AE45" s="134"/>
      <c r="AF45" s="135"/>
    </row>
    <row r="46" spans="1:32" ht="13.5" customHeight="1">
      <c r="A46" s="315"/>
      <c r="B46" s="316"/>
      <c r="C46" s="316"/>
      <c r="D46" s="353"/>
      <c r="E46" s="354"/>
      <c r="F46" s="146" t="s">
        <v>1405</v>
      </c>
      <c r="G46" s="146"/>
      <c r="H46" s="150" t="s">
        <v>1039</v>
      </c>
      <c r="I46" s="150"/>
      <c r="J46" s="150"/>
      <c r="K46" s="150"/>
      <c r="L46" s="137">
        <f>'宇部市②'!U58</f>
        <v>6310</v>
      </c>
      <c r="M46" s="138"/>
      <c r="N46" s="139"/>
      <c r="O46" s="137">
        <f>'宇部市②'!W58</f>
        <v>0</v>
      </c>
      <c r="P46" s="138"/>
      <c r="Q46" s="139"/>
      <c r="R46" s="132">
        <f t="shared" si="2"/>
        <v>0</v>
      </c>
      <c r="S46" s="132"/>
      <c r="T46" s="132"/>
      <c r="U46" s="133"/>
      <c r="V46" s="134"/>
      <c r="W46" s="136"/>
      <c r="X46" s="140"/>
      <c r="Y46" s="141"/>
      <c r="Z46" s="142"/>
      <c r="AA46" s="133"/>
      <c r="AB46" s="134"/>
      <c r="AC46" s="136"/>
      <c r="AD46" s="133"/>
      <c r="AE46" s="134"/>
      <c r="AF46" s="135"/>
    </row>
    <row r="47" spans="1:32" ht="13.5" customHeight="1">
      <c r="A47" s="315"/>
      <c r="B47" s="316"/>
      <c r="C47" s="316"/>
      <c r="D47" s="353"/>
      <c r="E47" s="354"/>
      <c r="F47" s="146" t="s">
        <v>1406</v>
      </c>
      <c r="G47" s="146"/>
      <c r="H47" s="150" t="s">
        <v>1407</v>
      </c>
      <c r="I47" s="150"/>
      <c r="J47" s="150"/>
      <c r="K47" s="150"/>
      <c r="L47" s="137">
        <f>'宇部市②'!U69</f>
        <v>2640</v>
      </c>
      <c r="M47" s="138"/>
      <c r="N47" s="139"/>
      <c r="O47" s="137">
        <f>'宇部市②'!W69</f>
        <v>0</v>
      </c>
      <c r="P47" s="138"/>
      <c r="Q47" s="139"/>
      <c r="R47" s="132">
        <f>O47/L47</f>
        <v>0</v>
      </c>
      <c r="S47" s="132"/>
      <c r="T47" s="132"/>
      <c r="U47" s="133"/>
      <c r="V47" s="134"/>
      <c r="W47" s="136"/>
      <c r="X47" s="140"/>
      <c r="Y47" s="141"/>
      <c r="Z47" s="142"/>
      <c r="AA47" s="133"/>
      <c r="AB47" s="134"/>
      <c r="AC47" s="136"/>
      <c r="AD47" s="133"/>
      <c r="AE47" s="134"/>
      <c r="AF47" s="135"/>
    </row>
    <row r="48" spans="1:32" ht="13.5" customHeight="1">
      <c r="A48" s="315"/>
      <c r="B48" s="316"/>
      <c r="C48" s="316"/>
      <c r="D48" s="355"/>
      <c r="E48" s="356"/>
      <c r="F48" s="358" t="s">
        <v>103</v>
      </c>
      <c r="G48" s="358"/>
      <c r="H48" s="358"/>
      <c r="I48" s="358"/>
      <c r="J48" s="358"/>
      <c r="K48" s="358"/>
      <c r="L48" s="137">
        <f>SUBTOTAL(9,L44:N47)</f>
        <v>19270</v>
      </c>
      <c r="M48" s="152"/>
      <c r="N48" s="153"/>
      <c r="O48" s="137">
        <f>SUBTOTAL(9,O44:Q47)</f>
        <v>0</v>
      </c>
      <c r="P48" s="152"/>
      <c r="Q48" s="153"/>
      <c r="R48" s="132">
        <f t="shared" si="2"/>
        <v>0</v>
      </c>
      <c r="S48" s="132"/>
      <c r="T48" s="132"/>
      <c r="U48" s="133"/>
      <c r="V48" s="134"/>
      <c r="W48" s="136"/>
      <c r="X48" s="140"/>
      <c r="Y48" s="141"/>
      <c r="Z48" s="142"/>
      <c r="AA48" s="133"/>
      <c r="AB48" s="134"/>
      <c r="AC48" s="136"/>
      <c r="AD48" s="133"/>
      <c r="AE48" s="134"/>
      <c r="AF48" s="135"/>
    </row>
    <row r="49" spans="1:32" ht="13.5" customHeight="1">
      <c r="A49" s="317"/>
      <c r="B49" s="318"/>
      <c r="C49" s="318"/>
      <c r="D49" s="348" t="s">
        <v>54</v>
      </c>
      <c r="E49" s="349"/>
      <c r="F49" s="349"/>
      <c r="G49" s="349"/>
      <c r="H49" s="349"/>
      <c r="I49" s="349"/>
      <c r="J49" s="349"/>
      <c r="K49" s="350"/>
      <c r="L49" s="249">
        <f>SUBTOTAL(9,L32:N48)</f>
        <v>83260</v>
      </c>
      <c r="M49" s="250"/>
      <c r="N49" s="251"/>
      <c r="O49" s="249">
        <f>SUBTOTAL(9,O32:Q48)</f>
        <v>0</v>
      </c>
      <c r="P49" s="250"/>
      <c r="Q49" s="251"/>
      <c r="R49" s="238">
        <f>O49/L49</f>
        <v>0</v>
      </c>
      <c r="S49" s="238"/>
      <c r="T49" s="238"/>
      <c r="U49" s="147"/>
      <c r="V49" s="148"/>
      <c r="W49" s="230"/>
      <c r="X49" s="242"/>
      <c r="Y49" s="243"/>
      <c r="Z49" s="244"/>
      <c r="AA49" s="147"/>
      <c r="AB49" s="148"/>
      <c r="AC49" s="230"/>
      <c r="AD49" s="147"/>
      <c r="AE49" s="148"/>
      <c r="AF49" s="149"/>
    </row>
    <row r="50" spans="1:32" ht="13.5" customHeight="1">
      <c r="A50" s="291" t="s">
        <v>838</v>
      </c>
      <c r="B50" s="248"/>
      <c r="C50" s="292"/>
      <c r="D50" s="320" t="s">
        <v>635</v>
      </c>
      <c r="E50" s="321"/>
      <c r="F50" s="326" t="s">
        <v>74</v>
      </c>
      <c r="G50" s="326"/>
      <c r="H50" s="343" t="s">
        <v>930</v>
      </c>
      <c r="I50" s="343"/>
      <c r="J50" s="343"/>
      <c r="K50" s="344"/>
      <c r="L50" s="154">
        <f>'山口市①'!E8</f>
        <v>550</v>
      </c>
      <c r="M50" s="345"/>
      <c r="N50" s="346"/>
      <c r="O50" s="137">
        <f>'山口市①'!G8</f>
        <v>0</v>
      </c>
      <c r="P50" s="152"/>
      <c r="Q50" s="153"/>
      <c r="R50" s="132">
        <f aca="true" t="shared" si="3" ref="R50:R62">O50/L50</f>
        <v>0</v>
      </c>
      <c r="S50" s="132"/>
      <c r="T50" s="132"/>
      <c r="U50" s="133"/>
      <c r="V50" s="134"/>
      <c r="W50" s="136"/>
      <c r="X50" s="140"/>
      <c r="Y50" s="141"/>
      <c r="Z50" s="142"/>
      <c r="AA50" s="143"/>
      <c r="AB50" s="144"/>
      <c r="AC50" s="231"/>
      <c r="AD50" s="143"/>
      <c r="AE50" s="144"/>
      <c r="AF50" s="145"/>
    </row>
    <row r="51" spans="1:32" ht="13.5" customHeight="1">
      <c r="A51" s="293"/>
      <c r="B51" s="294"/>
      <c r="C51" s="295"/>
      <c r="D51" s="322"/>
      <c r="E51" s="323"/>
      <c r="F51" s="146" t="s">
        <v>75</v>
      </c>
      <c r="G51" s="146"/>
      <c r="H51" s="341" t="s">
        <v>931</v>
      </c>
      <c r="I51" s="341"/>
      <c r="J51" s="341"/>
      <c r="K51" s="342"/>
      <c r="L51" s="137">
        <f>'山口市①'!E35</f>
        <v>6510</v>
      </c>
      <c r="M51" s="138"/>
      <c r="N51" s="139"/>
      <c r="O51" s="137">
        <f>'山口市①'!G35</f>
        <v>0</v>
      </c>
      <c r="P51" s="152"/>
      <c r="Q51" s="153"/>
      <c r="R51" s="132">
        <f t="shared" si="3"/>
        <v>0</v>
      </c>
      <c r="S51" s="132"/>
      <c r="T51" s="132"/>
      <c r="U51" s="133"/>
      <c r="V51" s="134"/>
      <c r="W51" s="136"/>
      <c r="X51" s="140"/>
      <c r="Y51" s="141"/>
      <c r="Z51" s="142"/>
      <c r="AA51" s="143"/>
      <c r="AB51" s="144"/>
      <c r="AC51" s="231"/>
      <c r="AD51" s="143"/>
      <c r="AE51" s="144"/>
      <c r="AF51" s="145"/>
    </row>
    <row r="52" spans="1:32" ht="13.5" customHeight="1">
      <c r="A52" s="293"/>
      <c r="B52" s="294"/>
      <c r="C52" s="295"/>
      <c r="D52" s="322"/>
      <c r="E52" s="323"/>
      <c r="F52" s="146" t="s">
        <v>81</v>
      </c>
      <c r="G52" s="146"/>
      <c r="H52" s="305" t="s">
        <v>932</v>
      </c>
      <c r="I52" s="305"/>
      <c r="J52" s="305"/>
      <c r="K52" s="306"/>
      <c r="L52" s="137">
        <f>'山口市①'!E49</f>
        <v>3440</v>
      </c>
      <c r="M52" s="138"/>
      <c r="N52" s="139"/>
      <c r="O52" s="137">
        <f>'山口市①'!G49</f>
        <v>0</v>
      </c>
      <c r="P52" s="152"/>
      <c r="Q52" s="153"/>
      <c r="R52" s="132">
        <f t="shared" si="3"/>
        <v>0</v>
      </c>
      <c r="S52" s="132"/>
      <c r="T52" s="132"/>
      <c r="U52" s="133"/>
      <c r="V52" s="134"/>
      <c r="W52" s="136"/>
      <c r="X52" s="140"/>
      <c r="Y52" s="141"/>
      <c r="Z52" s="142"/>
      <c r="AA52" s="143"/>
      <c r="AB52" s="144"/>
      <c r="AC52" s="231"/>
      <c r="AD52" s="143"/>
      <c r="AE52" s="144"/>
      <c r="AF52" s="145"/>
    </row>
    <row r="53" spans="1:32" ht="13.5" customHeight="1">
      <c r="A53" s="293"/>
      <c r="B53" s="294"/>
      <c r="C53" s="295"/>
      <c r="D53" s="322"/>
      <c r="E53" s="323"/>
      <c r="F53" s="146" t="s">
        <v>76</v>
      </c>
      <c r="G53" s="146"/>
      <c r="H53" s="305" t="s">
        <v>933</v>
      </c>
      <c r="I53" s="305"/>
      <c r="J53" s="305"/>
      <c r="K53" s="306"/>
      <c r="L53" s="137">
        <f>'山口市①'!E66</f>
        <v>5190</v>
      </c>
      <c r="M53" s="138"/>
      <c r="N53" s="139"/>
      <c r="O53" s="137">
        <f>'山口市①'!G66</f>
        <v>0</v>
      </c>
      <c r="P53" s="152"/>
      <c r="Q53" s="153"/>
      <c r="R53" s="132">
        <f t="shared" si="3"/>
        <v>0</v>
      </c>
      <c r="S53" s="132"/>
      <c r="T53" s="132"/>
      <c r="U53" s="133"/>
      <c r="V53" s="134"/>
      <c r="W53" s="136"/>
      <c r="X53" s="140"/>
      <c r="Y53" s="141"/>
      <c r="Z53" s="142"/>
      <c r="AA53" s="143"/>
      <c r="AB53" s="144"/>
      <c r="AC53" s="231"/>
      <c r="AD53" s="143"/>
      <c r="AE53" s="144"/>
      <c r="AF53" s="145"/>
    </row>
    <row r="54" spans="1:32" ht="13.5" customHeight="1">
      <c r="A54" s="293"/>
      <c r="B54" s="294"/>
      <c r="C54" s="295"/>
      <c r="D54" s="322"/>
      <c r="E54" s="323"/>
      <c r="F54" s="146" t="s">
        <v>77</v>
      </c>
      <c r="G54" s="146"/>
      <c r="H54" s="305" t="s">
        <v>934</v>
      </c>
      <c r="I54" s="305"/>
      <c r="J54" s="305"/>
      <c r="K54" s="306"/>
      <c r="L54" s="137">
        <f>'山口市①'!U25</f>
        <v>7130</v>
      </c>
      <c r="M54" s="152"/>
      <c r="N54" s="153"/>
      <c r="O54" s="137">
        <f>'山口市①'!W25</f>
        <v>0</v>
      </c>
      <c r="P54" s="152"/>
      <c r="Q54" s="153"/>
      <c r="R54" s="132">
        <f t="shared" si="3"/>
        <v>0</v>
      </c>
      <c r="S54" s="132"/>
      <c r="T54" s="132"/>
      <c r="U54" s="133"/>
      <c r="V54" s="134"/>
      <c r="W54" s="136"/>
      <c r="X54" s="140"/>
      <c r="Y54" s="141"/>
      <c r="Z54" s="142"/>
      <c r="AA54" s="143"/>
      <c r="AB54" s="144"/>
      <c r="AC54" s="231"/>
      <c r="AD54" s="143"/>
      <c r="AE54" s="144"/>
      <c r="AF54" s="145"/>
    </row>
    <row r="55" spans="1:32" ht="13.5" customHeight="1">
      <c r="A55" s="293"/>
      <c r="B55" s="294"/>
      <c r="C55" s="295"/>
      <c r="D55" s="322"/>
      <c r="E55" s="323"/>
      <c r="F55" s="319" t="s">
        <v>98</v>
      </c>
      <c r="G55" s="319"/>
      <c r="H55" s="307" t="s">
        <v>938</v>
      </c>
      <c r="I55" s="307"/>
      <c r="J55" s="307"/>
      <c r="K55" s="308"/>
      <c r="L55" s="137">
        <f>'山口市①'!U62</f>
        <v>9460</v>
      </c>
      <c r="M55" s="138"/>
      <c r="N55" s="139"/>
      <c r="O55" s="137">
        <f>'山口市①'!W62</f>
        <v>0</v>
      </c>
      <c r="P55" s="152"/>
      <c r="Q55" s="153"/>
      <c r="R55" s="132">
        <f t="shared" si="3"/>
        <v>0</v>
      </c>
      <c r="S55" s="132"/>
      <c r="T55" s="132"/>
      <c r="U55" s="133"/>
      <c r="V55" s="134"/>
      <c r="W55" s="136"/>
      <c r="X55" s="140"/>
      <c r="Y55" s="141"/>
      <c r="Z55" s="142"/>
      <c r="AA55" s="143"/>
      <c r="AB55" s="144"/>
      <c r="AC55" s="231"/>
      <c r="AD55" s="143"/>
      <c r="AE55" s="144"/>
      <c r="AF55" s="145"/>
    </row>
    <row r="56" spans="1:32" ht="13.5" customHeight="1">
      <c r="A56" s="293"/>
      <c r="B56" s="294"/>
      <c r="C56" s="295"/>
      <c r="D56" s="322"/>
      <c r="E56" s="323"/>
      <c r="F56" s="319" t="s">
        <v>940</v>
      </c>
      <c r="G56" s="319"/>
      <c r="H56" s="307" t="s">
        <v>939</v>
      </c>
      <c r="I56" s="307"/>
      <c r="J56" s="307"/>
      <c r="K56" s="308"/>
      <c r="L56" s="137">
        <f>'山口市①'!U73</f>
        <v>2050</v>
      </c>
      <c r="M56" s="138"/>
      <c r="N56" s="139"/>
      <c r="O56" s="137">
        <f>'山口市①'!W73</f>
        <v>0</v>
      </c>
      <c r="P56" s="152"/>
      <c r="Q56" s="153"/>
      <c r="R56" s="132">
        <f t="shared" si="3"/>
        <v>0</v>
      </c>
      <c r="S56" s="132"/>
      <c r="T56" s="132"/>
      <c r="U56" s="133"/>
      <c r="V56" s="134"/>
      <c r="W56" s="136"/>
      <c r="X56" s="140"/>
      <c r="Y56" s="141"/>
      <c r="Z56" s="142"/>
      <c r="AA56" s="143"/>
      <c r="AB56" s="144"/>
      <c r="AC56" s="231"/>
      <c r="AD56" s="143"/>
      <c r="AE56" s="144"/>
      <c r="AF56" s="145"/>
    </row>
    <row r="57" spans="1:32" ht="13.5" customHeight="1">
      <c r="A57" s="293"/>
      <c r="B57" s="294"/>
      <c r="C57" s="295"/>
      <c r="D57" s="324"/>
      <c r="E57" s="325"/>
      <c r="F57" s="309" t="s">
        <v>941</v>
      </c>
      <c r="G57" s="310"/>
      <c r="H57" s="310"/>
      <c r="I57" s="310"/>
      <c r="J57" s="310"/>
      <c r="K57" s="311"/>
      <c r="L57" s="137">
        <f>SUBTOTAL(9,L50:N56)</f>
        <v>34330</v>
      </c>
      <c r="M57" s="138"/>
      <c r="N57" s="139"/>
      <c r="O57" s="137">
        <f>SUBTOTAL(9,O49:Q56)</f>
        <v>0</v>
      </c>
      <c r="P57" s="152"/>
      <c r="Q57" s="153"/>
      <c r="R57" s="132">
        <f t="shared" si="3"/>
        <v>0</v>
      </c>
      <c r="S57" s="132"/>
      <c r="T57" s="132"/>
      <c r="U57" s="133"/>
      <c r="V57" s="134"/>
      <c r="W57" s="136"/>
      <c r="X57" s="140"/>
      <c r="Y57" s="141"/>
      <c r="Z57" s="142"/>
      <c r="AA57" s="143"/>
      <c r="AB57" s="144"/>
      <c r="AC57" s="231"/>
      <c r="AD57" s="143"/>
      <c r="AE57" s="144"/>
      <c r="AF57" s="145"/>
    </row>
    <row r="58" spans="1:32" ht="13.5" customHeight="1">
      <c r="A58" s="293"/>
      <c r="B58" s="294"/>
      <c r="C58" s="295"/>
      <c r="D58" s="299" t="s">
        <v>636</v>
      </c>
      <c r="E58" s="300"/>
      <c r="F58" s="146" t="s">
        <v>78</v>
      </c>
      <c r="G58" s="146"/>
      <c r="H58" s="307" t="s">
        <v>936</v>
      </c>
      <c r="I58" s="307"/>
      <c r="J58" s="307"/>
      <c r="K58" s="308"/>
      <c r="L58" s="137">
        <f>'山口市②③'!E22</f>
        <v>5720</v>
      </c>
      <c r="M58" s="138"/>
      <c r="N58" s="139"/>
      <c r="O58" s="137">
        <f>'山口市②③'!G22</f>
        <v>0</v>
      </c>
      <c r="P58" s="152"/>
      <c r="Q58" s="153"/>
      <c r="R58" s="132">
        <f>O58/L58</f>
        <v>0</v>
      </c>
      <c r="S58" s="132"/>
      <c r="T58" s="132"/>
      <c r="U58" s="133"/>
      <c r="V58" s="134"/>
      <c r="W58" s="136"/>
      <c r="X58" s="140"/>
      <c r="Y58" s="141"/>
      <c r="Z58" s="142"/>
      <c r="AA58" s="143"/>
      <c r="AB58" s="144"/>
      <c r="AC58" s="231"/>
      <c r="AD58" s="143"/>
      <c r="AE58" s="144"/>
      <c r="AF58" s="145"/>
    </row>
    <row r="59" spans="1:32" ht="13.5" customHeight="1">
      <c r="A59" s="293"/>
      <c r="B59" s="294"/>
      <c r="C59" s="295"/>
      <c r="D59" s="301"/>
      <c r="E59" s="302"/>
      <c r="F59" s="146" t="s">
        <v>79</v>
      </c>
      <c r="G59" s="146"/>
      <c r="H59" s="305" t="s">
        <v>935</v>
      </c>
      <c r="I59" s="305"/>
      <c r="J59" s="305"/>
      <c r="K59" s="306"/>
      <c r="L59" s="137">
        <f>'山口市②③'!E45</f>
        <v>6380</v>
      </c>
      <c r="M59" s="138"/>
      <c r="N59" s="139"/>
      <c r="O59" s="137">
        <f>'山口市②③'!G45</f>
        <v>0</v>
      </c>
      <c r="P59" s="152"/>
      <c r="Q59" s="153"/>
      <c r="R59" s="132">
        <f>O59/L59</f>
        <v>0</v>
      </c>
      <c r="S59" s="132"/>
      <c r="T59" s="132"/>
      <c r="U59" s="133"/>
      <c r="V59" s="134"/>
      <c r="W59" s="136"/>
      <c r="X59" s="140"/>
      <c r="Y59" s="141"/>
      <c r="Z59" s="142"/>
      <c r="AA59" s="143"/>
      <c r="AB59" s="144"/>
      <c r="AC59" s="231"/>
      <c r="AD59" s="143"/>
      <c r="AE59" s="144"/>
      <c r="AF59" s="145"/>
    </row>
    <row r="60" spans="1:32" ht="13.5" customHeight="1">
      <c r="A60" s="293"/>
      <c r="B60" s="294"/>
      <c r="C60" s="295"/>
      <c r="D60" s="301"/>
      <c r="E60" s="302"/>
      <c r="F60" s="146" t="s">
        <v>80</v>
      </c>
      <c r="G60" s="146"/>
      <c r="H60" s="307" t="s">
        <v>937</v>
      </c>
      <c r="I60" s="307"/>
      <c r="J60" s="307"/>
      <c r="K60" s="308"/>
      <c r="L60" s="137">
        <f>'山口市②③'!E79</f>
        <v>11150</v>
      </c>
      <c r="M60" s="138"/>
      <c r="N60" s="139"/>
      <c r="O60" s="137">
        <f>'山口市②③'!G79</f>
        <v>0</v>
      </c>
      <c r="P60" s="152"/>
      <c r="Q60" s="153"/>
      <c r="R60" s="132">
        <f>O60/L60</f>
        <v>0</v>
      </c>
      <c r="S60" s="132"/>
      <c r="T60" s="132"/>
      <c r="U60" s="133"/>
      <c r="V60" s="134"/>
      <c r="W60" s="136"/>
      <c r="X60" s="140"/>
      <c r="Y60" s="141"/>
      <c r="Z60" s="142"/>
      <c r="AA60" s="143"/>
      <c r="AB60" s="144"/>
      <c r="AC60" s="231"/>
      <c r="AD60" s="143"/>
      <c r="AE60" s="144"/>
      <c r="AF60" s="145"/>
    </row>
    <row r="61" spans="1:32" ht="13.5" customHeight="1">
      <c r="A61" s="293"/>
      <c r="B61" s="294"/>
      <c r="C61" s="295"/>
      <c r="D61" s="301"/>
      <c r="E61" s="302"/>
      <c r="F61" s="146" t="s">
        <v>1294</v>
      </c>
      <c r="G61" s="146"/>
      <c r="H61" s="307" t="s">
        <v>1295</v>
      </c>
      <c r="I61" s="307"/>
      <c r="J61" s="307"/>
      <c r="K61" s="308"/>
      <c r="L61" s="137">
        <f>'山口市②③'!E86</f>
        <v>550</v>
      </c>
      <c r="M61" s="138"/>
      <c r="N61" s="139"/>
      <c r="O61" s="137">
        <f>'山口市②③'!G86</f>
        <v>0</v>
      </c>
      <c r="P61" s="152"/>
      <c r="Q61" s="153"/>
      <c r="R61" s="132">
        <f>O61/L61</f>
        <v>0</v>
      </c>
      <c r="S61" s="132"/>
      <c r="T61" s="132"/>
      <c r="U61" s="133"/>
      <c r="V61" s="134"/>
      <c r="W61" s="136"/>
      <c r="X61" s="140"/>
      <c r="Y61" s="141"/>
      <c r="Z61" s="142"/>
      <c r="AA61" s="143"/>
      <c r="AB61" s="144"/>
      <c r="AC61" s="231"/>
      <c r="AD61" s="143"/>
      <c r="AE61" s="144"/>
      <c r="AF61" s="145"/>
    </row>
    <row r="62" spans="1:32" ht="13.5" customHeight="1">
      <c r="A62" s="293"/>
      <c r="B62" s="294"/>
      <c r="C62" s="295"/>
      <c r="D62" s="301"/>
      <c r="E62" s="302"/>
      <c r="F62" s="146" t="s">
        <v>839</v>
      </c>
      <c r="G62" s="146"/>
      <c r="H62" s="333" t="s">
        <v>841</v>
      </c>
      <c r="I62" s="334"/>
      <c r="J62" s="334"/>
      <c r="K62" s="335"/>
      <c r="L62" s="137">
        <f>'山口市②③'!U20</f>
        <v>3760</v>
      </c>
      <c r="M62" s="138"/>
      <c r="N62" s="139"/>
      <c r="O62" s="137">
        <f>'山口市②③'!W20</f>
        <v>0</v>
      </c>
      <c r="P62" s="138"/>
      <c r="Q62" s="139"/>
      <c r="R62" s="132">
        <f t="shared" si="3"/>
        <v>0</v>
      </c>
      <c r="S62" s="132"/>
      <c r="T62" s="132"/>
      <c r="U62" s="133"/>
      <c r="V62" s="134"/>
      <c r="W62" s="136"/>
      <c r="X62" s="133"/>
      <c r="Y62" s="134"/>
      <c r="Z62" s="136"/>
      <c r="AA62" s="133"/>
      <c r="AB62" s="134"/>
      <c r="AC62" s="136"/>
      <c r="AD62" s="133"/>
      <c r="AE62" s="134"/>
      <c r="AF62" s="135"/>
    </row>
    <row r="63" spans="1:32" ht="13.5" customHeight="1">
      <c r="A63" s="293"/>
      <c r="B63" s="294"/>
      <c r="C63" s="295"/>
      <c r="D63" s="301"/>
      <c r="E63" s="302"/>
      <c r="F63" s="146" t="s">
        <v>840</v>
      </c>
      <c r="G63" s="146"/>
      <c r="H63" s="333" t="s">
        <v>842</v>
      </c>
      <c r="I63" s="334"/>
      <c r="J63" s="334"/>
      <c r="K63" s="335"/>
      <c r="L63" s="137">
        <f>'山口市②③'!U43</f>
        <v>8160</v>
      </c>
      <c r="M63" s="138"/>
      <c r="N63" s="139"/>
      <c r="O63" s="137">
        <f>'山口市②③'!W43</f>
        <v>0</v>
      </c>
      <c r="P63" s="138"/>
      <c r="Q63" s="139"/>
      <c r="R63" s="132">
        <f>O63/L63</f>
        <v>0</v>
      </c>
      <c r="S63" s="132"/>
      <c r="T63" s="132"/>
      <c r="U63" s="133"/>
      <c r="V63" s="134"/>
      <c r="W63" s="136"/>
      <c r="X63" s="133"/>
      <c r="Y63" s="134"/>
      <c r="Z63" s="136"/>
      <c r="AA63" s="133"/>
      <c r="AB63" s="134"/>
      <c r="AC63" s="136"/>
      <c r="AD63" s="133"/>
      <c r="AE63" s="134"/>
      <c r="AF63" s="135"/>
    </row>
    <row r="64" spans="1:32" ht="13.5" customHeight="1">
      <c r="A64" s="293"/>
      <c r="B64" s="294"/>
      <c r="C64" s="295"/>
      <c r="D64" s="301"/>
      <c r="E64" s="302"/>
      <c r="F64" s="146" t="s">
        <v>1296</v>
      </c>
      <c r="G64" s="146"/>
      <c r="H64" s="333" t="s">
        <v>1299</v>
      </c>
      <c r="I64" s="334"/>
      <c r="J64" s="334"/>
      <c r="K64" s="335"/>
      <c r="L64" s="137">
        <f>'山口市②③'!U60</f>
        <v>800</v>
      </c>
      <c r="M64" s="138"/>
      <c r="N64" s="139"/>
      <c r="O64" s="137">
        <f>'山口市②③'!W60</f>
        <v>0</v>
      </c>
      <c r="P64" s="138"/>
      <c r="Q64" s="139"/>
      <c r="R64" s="132">
        <f>O64/L64</f>
        <v>0</v>
      </c>
      <c r="S64" s="132"/>
      <c r="T64" s="132"/>
      <c r="U64" s="133"/>
      <c r="V64" s="134"/>
      <c r="W64" s="136"/>
      <c r="X64" s="133"/>
      <c r="Y64" s="134"/>
      <c r="Z64" s="136"/>
      <c r="AA64" s="133"/>
      <c r="AB64" s="134"/>
      <c r="AC64" s="136"/>
      <c r="AD64" s="133"/>
      <c r="AE64" s="134"/>
      <c r="AF64" s="135"/>
    </row>
    <row r="65" spans="1:32" ht="13.5" customHeight="1">
      <c r="A65" s="293"/>
      <c r="B65" s="294"/>
      <c r="C65" s="295"/>
      <c r="D65" s="301"/>
      <c r="E65" s="302"/>
      <c r="F65" s="146" t="s">
        <v>1297</v>
      </c>
      <c r="G65" s="146"/>
      <c r="H65" s="333" t="s">
        <v>1298</v>
      </c>
      <c r="I65" s="334"/>
      <c r="J65" s="334"/>
      <c r="K65" s="335"/>
      <c r="L65" s="137">
        <f>'山口市②③'!U73</f>
        <v>1650</v>
      </c>
      <c r="M65" s="138"/>
      <c r="N65" s="139"/>
      <c r="O65" s="137">
        <f>'山口市②③'!W73</f>
        <v>0</v>
      </c>
      <c r="P65" s="138"/>
      <c r="Q65" s="139"/>
      <c r="R65" s="132">
        <f>O65/L65</f>
        <v>0</v>
      </c>
      <c r="S65" s="132"/>
      <c r="T65" s="132"/>
      <c r="U65" s="133"/>
      <c r="V65" s="134"/>
      <c r="W65" s="136"/>
      <c r="X65" s="133"/>
      <c r="Y65" s="134"/>
      <c r="Z65" s="136"/>
      <c r="AA65" s="133"/>
      <c r="AB65" s="134"/>
      <c r="AC65" s="136"/>
      <c r="AD65" s="133"/>
      <c r="AE65" s="134"/>
      <c r="AF65" s="135"/>
    </row>
    <row r="66" spans="1:32" ht="13.5" customHeight="1">
      <c r="A66" s="293"/>
      <c r="B66" s="294"/>
      <c r="C66" s="295"/>
      <c r="D66" s="303"/>
      <c r="E66" s="304"/>
      <c r="F66" s="358" t="s">
        <v>603</v>
      </c>
      <c r="G66" s="358"/>
      <c r="H66" s="358"/>
      <c r="I66" s="358"/>
      <c r="J66" s="358"/>
      <c r="K66" s="358"/>
      <c r="L66" s="137">
        <f>SUBTOTAL(9,L58:N65)</f>
        <v>38170</v>
      </c>
      <c r="M66" s="152"/>
      <c r="N66" s="153"/>
      <c r="O66" s="137">
        <f>SUBTOTAL(9,O58:Q65)</f>
        <v>0</v>
      </c>
      <c r="P66" s="138"/>
      <c r="Q66" s="139"/>
      <c r="R66" s="132">
        <f>O66/L66</f>
        <v>0</v>
      </c>
      <c r="S66" s="132"/>
      <c r="T66" s="132"/>
      <c r="U66" s="133"/>
      <c r="V66" s="134"/>
      <c r="W66" s="136"/>
      <c r="X66" s="133"/>
      <c r="Y66" s="134"/>
      <c r="Z66" s="136"/>
      <c r="AA66" s="133"/>
      <c r="AB66" s="134"/>
      <c r="AC66" s="136"/>
      <c r="AD66" s="133"/>
      <c r="AE66" s="134"/>
      <c r="AF66" s="135"/>
    </row>
    <row r="67" spans="1:32" ht="13.5" customHeight="1">
      <c r="A67" s="296"/>
      <c r="B67" s="297"/>
      <c r="C67" s="298"/>
      <c r="D67" s="348" t="s">
        <v>54</v>
      </c>
      <c r="E67" s="349"/>
      <c r="F67" s="349"/>
      <c r="G67" s="349"/>
      <c r="H67" s="349"/>
      <c r="I67" s="349"/>
      <c r="J67" s="349"/>
      <c r="K67" s="350"/>
      <c r="L67" s="249">
        <f>SUBTOTAL(9,L50:N66)</f>
        <v>72500</v>
      </c>
      <c r="M67" s="250"/>
      <c r="N67" s="251"/>
      <c r="O67" s="249">
        <f>SUBTOTAL(9,O50:Q66)</f>
        <v>0</v>
      </c>
      <c r="P67" s="250"/>
      <c r="Q67" s="251"/>
      <c r="R67" s="238">
        <f>O67/L67</f>
        <v>0</v>
      </c>
      <c r="S67" s="238"/>
      <c r="T67" s="238"/>
      <c r="U67" s="147"/>
      <c r="V67" s="148"/>
      <c r="W67" s="230"/>
      <c r="X67" s="242"/>
      <c r="Y67" s="243"/>
      <c r="Z67" s="244"/>
      <c r="AA67" s="147"/>
      <c r="AB67" s="148"/>
      <c r="AC67" s="230"/>
      <c r="AD67" s="147"/>
      <c r="AE67" s="148"/>
      <c r="AF67" s="149"/>
    </row>
    <row r="68" spans="12:14" ht="13.5" customHeight="1">
      <c r="L68" s="248"/>
      <c r="M68" s="248"/>
      <c r="N68" s="248"/>
    </row>
    <row r="69" spans="1:32" ht="15" customHeight="1">
      <c r="A69" s="252" t="s">
        <v>961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</row>
    <row r="70" spans="1:32" ht="13.5" customHeight="1">
      <c r="A70" s="191" t="s">
        <v>93</v>
      </c>
      <c r="B70" s="192"/>
      <c r="C70" s="193"/>
      <c r="D70" s="197" t="s">
        <v>92</v>
      </c>
      <c r="E70" s="193"/>
      <c r="F70" s="171" t="s">
        <v>48</v>
      </c>
      <c r="G70" s="171"/>
      <c r="H70" s="171"/>
      <c r="I70" s="171"/>
      <c r="J70" s="171"/>
      <c r="K70" s="171"/>
      <c r="L70" s="171" t="s">
        <v>49</v>
      </c>
      <c r="M70" s="171"/>
      <c r="N70" s="171"/>
      <c r="O70" s="171" t="s">
        <v>50</v>
      </c>
      <c r="P70" s="171"/>
      <c r="Q70" s="171"/>
      <c r="R70" s="171" t="s">
        <v>51</v>
      </c>
      <c r="S70" s="171"/>
      <c r="T70" s="171"/>
      <c r="U70" s="221" t="s">
        <v>52</v>
      </c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2"/>
    </row>
    <row r="71" spans="1:32" ht="13.5" customHeight="1">
      <c r="A71" s="194"/>
      <c r="B71" s="195"/>
      <c r="C71" s="196"/>
      <c r="D71" s="198"/>
      <c r="E71" s="196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223" t="s">
        <v>53</v>
      </c>
      <c r="V71" s="223"/>
      <c r="W71" s="223"/>
      <c r="X71" s="223"/>
      <c r="Y71" s="223"/>
      <c r="Z71" s="223"/>
      <c r="AA71" s="217"/>
      <c r="AB71" s="217"/>
      <c r="AC71" s="217"/>
      <c r="AD71" s="217"/>
      <c r="AE71" s="217"/>
      <c r="AF71" s="218"/>
    </row>
    <row r="72" spans="1:32" ht="13.5" customHeight="1">
      <c r="A72" s="329" t="s">
        <v>182</v>
      </c>
      <c r="B72" s="199"/>
      <c r="C72" s="200"/>
      <c r="D72" s="171" t="s">
        <v>181</v>
      </c>
      <c r="E72" s="330"/>
      <c r="F72" s="326" t="s">
        <v>74</v>
      </c>
      <c r="G72" s="326"/>
      <c r="H72" s="216" t="s">
        <v>158</v>
      </c>
      <c r="I72" s="216"/>
      <c r="J72" s="216"/>
      <c r="K72" s="216"/>
      <c r="L72" s="154">
        <f>'防府市①'!E20</f>
        <v>4590</v>
      </c>
      <c r="M72" s="155"/>
      <c r="N72" s="156"/>
      <c r="O72" s="154">
        <f>'防府市①'!G20</f>
        <v>0</v>
      </c>
      <c r="P72" s="155"/>
      <c r="Q72" s="156"/>
      <c r="R72" s="257">
        <f aca="true" t="shared" si="4" ref="R72:R94">O72/L72</f>
        <v>0</v>
      </c>
      <c r="S72" s="257"/>
      <c r="T72" s="257"/>
      <c r="U72" s="227"/>
      <c r="V72" s="228"/>
      <c r="W72" s="229"/>
      <c r="X72" s="245"/>
      <c r="Y72" s="246"/>
      <c r="Z72" s="247"/>
      <c r="AA72" s="227"/>
      <c r="AB72" s="228"/>
      <c r="AC72" s="229"/>
      <c r="AD72" s="227"/>
      <c r="AE72" s="228"/>
      <c r="AF72" s="232"/>
    </row>
    <row r="73" spans="1:32" ht="13.5" customHeight="1">
      <c r="A73" s="201"/>
      <c r="B73" s="202"/>
      <c r="C73" s="203"/>
      <c r="D73" s="331"/>
      <c r="E73" s="331"/>
      <c r="F73" s="146" t="s">
        <v>74</v>
      </c>
      <c r="G73" s="146"/>
      <c r="H73" s="150" t="s">
        <v>159</v>
      </c>
      <c r="I73" s="150"/>
      <c r="J73" s="150"/>
      <c r="K73" s="150"/>
      <c r="L73" s="137">
        <f>'防府市①'!E40</f>
        <v>5100</v>
      </c>
      <c r="M73" s="138"/>
      <c r="N73" s="139"/>
      <c r="O73" s="137">
        <f>'防府市①'!G40</f>
        <v>0</v>
      </c>
      <c r="P73" s="138"/>
      <c r="Q73" s="139"/>
      <c r="R73" s="132">
        <f t="shared" si="4"/>
        <v>0</v>
      </c>
      <c r="S73" s="132"/>
      <c r="T73" s="132"/>
      <c r="U73" s="133"/>
      <c r="V73" s="134"/>
      <c r="W73" s="136"/>
      <c r="X73" s="140"/>
      <c r="Y73" s="141"/>
      <c r="Z73" s="142"/>
      <c r="AA73" s="133"/>
      <c r="AB73" s="134"/>
      <c r="AC73" s="136"/>
      <c r="AD73" s="133"/>
      <c r="AE73" s="134"/>
      <c r="AF73" s="135"/>
    </row>
    <row r="74" spans="1:32" ht="13.5" customHeight="1">
      <c r="A74" s="201"/>
      <c r="B74" s="202"/>
      <c r="C74" s="203"/>
      <c r="D74" s="331"/>
      <c r="E74" s="331"/>
      <c r="F74" s="146" t="s">
        <v>75</v>
      </c>
      <c r="G74" s="146"/>
      <c r="H74" s="150" t="s">
        <v>160</v>
      </c>
      <c r="I74" s="150"/>
      <c r="J74" s="150"/>
      <c r="K74" s="150"/>
      <c r="L74" s="137">
        <f>'防府市①'!E66</f>
        <v>6070</v>
      </c>
      <c r="M74" s="138"/>
      <c r="N74" s="139"/>
      <c r="O74" s="137">
        <f>'防府市①'!G66</f>
        <v>0</v>
      </c>
      <c r="P74" s="138"/>
      <c r="Q74" s="139"/>
      <c r="R74" s="132">
        <f t="shared" si="4"/>
        <v>0</v>
      </c>
      <c r="S74" s="132"/>
      <c r="T74" s="132"/>
      <c r="U74" s="133"/>
      <c r="V74" s="134"/>
      <c r="W74" s="136"/>
      <c r="X74" s="140"/>
      <c r="Y74" s="141"/>
      <c r="Z74" s="142"/>
      <c r="AA74" s="133"/>
      <c r="AB74" s="134"/>
      <c r="AC74" s="136"/>
      <c r="AD74" s="133"/>
      <c r="AE74" s="134"/>
      <c r="AF74" s="135"/>
    </row>
    <row r="75" spans="1:32" ht="13.5" customHeight="1">
      <c r="A75" s="201"/>
      <c r="B75" s="202"/>
      <c r="C75" s="203"/>
      <c r="D75" s="331"/>
      <c r="E75" s="331"/>
      <c r="F75" s="146" t="s">
        <v>149</v>
      </c>
      <c r="G75" s="146"/>
      <c r="H75" s="150" t="s">
        <v>161</v>
      </c>
      <c r="I75" s="150"/>
      <c r="J75" s="150"/>
      <c r="K75" s="150"/>
      <c r="L75" s="137">
        <f>'防府市①'!E72</f>
        <v>790</v>
      </c>
      <c r="M75" s="138"/>
      <c r="N75" s="139"/>
      <c r="O75" s="137">
        <f>'防府市①'!G72</f>
        <v>0</v>
      </c>
      <c r="P75" s="138"/>
      <c r="Q75" s="139"/>
      <c r="R75" s="132">
        <f t="shared" si="4"/>
        <v>0</v>
      </c>
      <c r="S75" s="132"/>
      <c r="T75" s="132"/>
      <c r="U75" s="133"/>
      <c r="V75" s="134"/>
      <c r="W75" s="136"/>
      <c r="X75" s="140"/>
      <c r="Y75" s="141"/>
      <c r="Z75" s="142"/>
      <c r="AA75" s="133"/>
      <c r="AB75" s="134"/>
      <c r="AC75" s="136"/>
      <c r="AD75" s="133"/>
      <c r="AE75" s="134"/>
      <c r="AF75" s="135"/>
    </row>
    <row r="76" spans="1:32" ht="13.5" customHeight="1">
      <c r="A76" s="201"/>
      <c r="B76" s="202"/>
      <c r="C76" s="203"/>
      <c r="D76" s="331"/>
      <c r="E76" s="331"/>
      <c r="F76" s="146" t="s">
        <v>150</v>
      </c>
      <c r="G76" s="146"/>
      <c r="H76" s="150" t="s">
        <v>162</v>
      </c>
      <c r="I76" s="150"/>
      <c r="J76" s="150"/>
      <c r="K76" s="150"/>
      <c r="L76" s="137">
        <f>'防府市①'!U14</f>
        <v>2580</v>
      </c>
      <c r="M76" s="138"/>
      <c r="N76" s="139"/>
      <c r="O76" s="137">
        <f>'防府市①'!W14</f>
        <v>0</v>
      </c>
      <c r="P76" s="138"/>
      <c r="Q76" s="139"/>
      <c r="R76" s="132">
        <f t="shared" si="4"/>
        <v>0</v>
      </c>
      <c r="S76" s="132"/>
      <c r="T76" s="132"/>
      <c r="U76" s="133"/>
      <c r="V76" s="134"/>
      <c r="W76" s="136"/>
      <c r="X76" s="140"/>
      <c r="Y76" s="141"/>
      <c r="Z76" s="142"/>
      <c r="AA76" s="133"/>
      <c r="AB76" s="134"/>
      <c r="AC76" s="136"/>
      <c r="AD76" s="133"/>
      <c r="AE76" s="134"/>
      <c r="AF76" s="135"/>
    </row>
    <row r="77" spans="1:32" ht="13.5" customHeight="1">
      <c r="A77" s="201"/>
      <c r="B77" s="202"/>
      <c r="C77" s="203"/>
      <c r="D77" s="331"/>
      <c r="E77" s="331"/>
      <c r="F77" s="146" t="s">
        <v>150</v>
      </c>
      <c r="G77" s="146"/>
      <c r="H77" s="150" t="s">
        <v>163</v>
      </c>
      <c r="I77" s="150"/>
      <c r="J77" s="150"/>
      <c r="K77" s="150"/>
      <c r="L77" s="137">
        <f>'防府市①'!U31</f>
        <v>3940</v>
      </c>
      <c r="M77" s="138"/>
      <c r="N77" s="139"/>
      <c r="O77" s="137">
        <f>'防府市①'!W31</f>
        <v>0</v>
      </c>
      <c r="P77" s="138"/>
      <c r="Q77" s="139"/>
      <c r="R77" s="132">
        <f t="shared" si="4"/>
        <v>0</v>
      </c>
      <c r="S77" s="132"/>
      <c r="T77" s="132"/>
      <c r="U77" s="133"/>
      <c r="V77" s="134"/>
      <c r="W77" s="136"/>
      <c r="X77" s="140"/>
      <c r="Y77" s="141"/>
      <c r="Z77" s="142"/>
      <c r="AA77" s="133"/>
      <c r="AB77" s="134"/>
      <c r="AC77" s="136"/>
      <c r="AD77" s="133"/>
      <c r="AE77" s="134"/>
      <c r="AF77" s="135"/>
    </row>
    <row r="78" spans="1:32" ht="13.5" customHeight="1">
      <c r="A78" s="201"/>
      <c r="B78" s="202"/>
      <c r="C78" s="203"/>
      <c r="D78" s="331"/>
      <c r="E78" s="331"/>
      <c r="F78" s="146" t="s">
        <v>150</v>
      </c>
      <c r="G78" s="146"/>
      <c r="H78" s="150" t="s">
        <v>164</v>
      </c>
      <c r="I78" s="150"/>
      <c r="J78" s="150"/>
      <c r="K78" s="150"/>
      <c r="L78" s="137">
        <f>'防府市①'!U42</f>
        <v>3190</v>
      </c>
      <c r="M78" s="138"/>
      <c r="N78" s="139"/>
      <c r="O78" s="137">
        <f>'防府市①'!W42</f>
        <v>0</v>
      </c>
      <c r="P78" s="138"/>
      <c r="Q78" s="139"/>
      <c r="R78" s="132">
        <f t="shared" si="4"/>
        <v>0</v>
      </c>
      <c r="S78" s="132"/>
      <c r="T78" s="132"/>
      <c r="U78" s="133"/>
      <c r="V78" s="134"/>
      <c r="W78" s="136"/>
      <c r="X78" s="140"/>
      <c r="Y78" s="141"/>
      <c r="Z78" s="142"/>
      <c r="AA78" s="133"/>
      <c r="AB78" s="134"/>
      <c r="AC78" s="136"/>
      <c r="AD78" s="133"/>
      <c r="AE78" s="134"/>
      <c r="AF78" s="135"/>
    </row>
    <row r="79" spans="1:32" ht="13.5" customHeight="1">
      <c r="A79" s="201"/>
      <c r="B79" s="202"/>
      <c r="C79" s="203"/>
      <c r="D79" s="331"/>
      <c r="E79" s="331"/>
      <c r="F79" s="146" t="s">
        <v>150</v>
      </c>
      <c r="G79" s="146"/>
      <c r="H79" s="150" t="s">
        <v>165</v>
      </c>
      <c r="I79" s="150"/>
      <c r="J79" s="150"/>
      <c r="K79" s="150"/>
      <c r="L79" s="137">
        <f>'防府市①'!U45</f>
        <v>460</v>
      </c>
      <c r="M79" s="138"/>
      <c r="N79" s="139"/>
      <c r="O79" s="137">
        <f>'防府市①'!W45</f>
        <v>0</v>
      </c>
      <c r="P79" s="138"/>
      <c r="Q79" s="139"/>
      <c r="R79" s="132">
        <f t="shared" si="4"/>
        <v>0</v>
      </c>
      <c r="S79" s="132"/>
      <c r="T79" s="132"/>
      <c r="U79" s="133"/>
      <c r="V79" s="134"/>
      <c r="W79" s="136"/>
      <c r="X79" s="140"/>
      <c r="Y79" s="141"/>
      <c r="Z79" s="142"/>
      <c r="AA79" s="133"/>
      <c r="AB79" s="134"/>
      <c r="AC79" s="136"/>
      <c r="AD79" s="133"/>
      <c r="AE79" s="134"/>
      <c r="AF79" s="135"/>
    </row>
    <row r="80" spans="1:32" ht="13.5" customHeight="1">
      <c r="A80" s="201"/>
      <c r="B80" s="202"/>
      <c r="C80" s="203"/>
      <c r="D80" s="331"/>
      <c r="E80" s="331"/>
      <c r="F80" s="146" t="s">
        <v>151</v>
      </c>
      <c r="G80" s="146"/>
      <c r="H80" s="150" t="s">
        <v>166</v>
      </c>
      <c r="I80" s="150"/>
      <c r="J80" s="150"/>
      <c r="K80" s="150"/>
      <c r="L80" s="137">
        <f>'防府市①'!U52</f>
        <v>1180</v>
      </c>
      <c r="M80" s="138"/>
      <c r="N80" s="139"/>
      <c r="O80" s="137">
        <f>'防府市①'!W52</f>
        <v>0</v>
      </c>
      <c r="P80" s="138"/>
      <c r="Q80" s="139"/>
      <c r="R80" s="132">
        <f t="shared" si="4"/>
        <v>0</v>
      </c>
      <c r="S80" s="132"/>
      <c r="T80" s="132"/>
      <c r="U80" s="133"/>
      <c r="V80" s="134"/>
      <c r="W80" s="136"/>
      <c r="X80" s="140"/>
      <c r="Y80" s="141"/>
      <c r="Z80" s="142"/>
      <c r="AA80" s="133"/>
      <c r="AB80" s="134"/>
      <c r="AC80" s="136"/>
      <c r="AD80" s="133"/>
      <c r="AE80" s="134"/>
      <c r="AF80" s="135"/>
    </row>
    <row r="81" spans="1:32" ht="13.5" customHeight="1">
      <c r="A81" s="201"/>
      <c r="B81" s="202"/>
      <c r="C81" s="203"/>
      <c r="D81" s="331"/>
      <c r="E81" s="331"/>
      <c r="F81" s="146" t="s">
        <v>151</v>
      </c>
      <c r="G81" s="146"/>
      <c r="H81" s="150" t="s">
        <v>174</v>
      </c>
      <c r="I81" s="150"/>
      <c r="J81" s="150"/>
      <c r="K81" s="150"/>
      <c r="L81" s="137">
        <f>'防府市①'!U66</f>
        <v>4460</v>
      </c>
      <c r="M81" s="138"/>
      <c r="N81" s="139"/>
      <c r="O81" s="137">
        <f>'防府市①'!W66</f>
        <v>0</v>
      </c>
      <c r="P81" s="138"/>
      <c r="Q81" s="139"/>
      <c r="R81" s="132">
        <f t="shared" si="4"/>
        <v>0</v>
      </c>
      <c r="S81" s="132"/>
      <c r="T81" s="132"/>
      <c r="U81" s="133"/>
      <c r="V81" s="134"/>
      <c r="W81" s="136"/>
      <c r="X81" s="140"/>
      <c r="Y81" s="141"/>
      <c r="Z81" s="142"/>
      <c r="AA81" s="133"/>
      <c r="AB81" s="134"/>
      <c r="AC81" s="136"/>
      <c r="AD81" s="133"/>
      <c r="AE81" s="134"/>
      <c r="AF81" s="135"/>
    </row>
    <row r="82" spans="1:32" ht="13.5" customHeight="1">
      <c r="A82" s="201"/>
      <c r="B82" s="202"/>
      <c r="C82" s="203"/>
      <c r="D82" s="331"/>
      <c r="E82" s="331"/>
      <c r="F82" s="146" t="s">
        <v>152</v>
      </c>
      <c r="G82" s="146"/>
      <c r="H82" s="150" t="s">
        <v>175</v>
      </c>
      <c r="I82" s="150"/>
      <c r="J82" s="150"/>
      <c r="K82" s="150"/>
      <c r="L82" s="137">
        <f>'防府市②・山口市③'!E31</f>
        <v>6570</v>
      </c>
      <c r="M82" s="138"/>
      <c r="N82" s="139"/>
      <c r="O82" s="137">
        <f>'防府市②・山口市③'!G31</f>
        <v>0</v>
      </c>
      <c r="P82" s="138"/>
      <c r="Q82" s="139"/>
      <c r="R82" s="132">
        <f t="shared" si="4"/>
        <v>0</v>
      </c>
      <c r="S82" s="132"/>
      <c r="T82" s="132"/>
      <c r="U82" s="133"/>
      <c r="V82" s="134"/>
      <c r="W82" s="136"/>
      <c r="X82" s="140"/>
      <c r="Y82" s="141"/>
      <c r="Z82" s="142"/>
      <c r="AA82" s="133"/>
      <c r="AB82" s="134"/>
      <c r="AC82" s="136"/>
      <c r="AD82" s="133"/>
      <c r="AE82" s="134"/>
      <c r="AF82" s="135"/>
    </row>
    <row r="83" spans="1:32" ht="13.5" customHeight="1">
      <c r="A83" s="201"/>
      <c r="B83" s="202"/>
      <c r="C83" s="203"/>
      <c r="D83" s="331"/>
      <c r="E83" s="331"/>
      <c r="F83" s="146" t="s">
        <v>153</v>
      </c>
      <c r="G83" s="146"/>
      <c r="H83" s="150" t="s">
        <v>176</v>
      </c>
      <c r="I83" s="150"/>
      <c r="J83" s="150"/>
      <c r="K83" s="150"/>
      <c r="L83" s="137">
        <f>'防府市②・山口市③'!E40</f>
        <v>1980</v>
      </c>
      <c r="M83" s="138"/>
      <c r="N83" s="139"/>
      <c r="O83" s="137">
        <f>'防府市②・山口市③'!G40</f>
        <v>0</v>
      </c>
      <c r="P83" s="138"/>
      <c r="Q83" s="139"/>
      <c r="R83" s="132">
        <f t="shared" si="4"/>
        <v>0</v>
      </c>
      <c r="S83" s="132"/>
      <c r="T83" s="132"/>
      <c r="U83" s="133"/>
      <c r="V83" s="134"/>
      <c r="W83" s="136"/>
      <c r="X83" s="140"/>
      <c r="Y83" s="141"/>
      <c r="Z83" s="142"/>
      <c r="AA83" s="133"/>
      <c r="AB83" s="134"/>
      <c r="AC83" s="136"/>
      <c r="AD83" s="133"/>
      <c r="AE83" s="134"/>
      <c r="AF83" s="135"/>
    </row>
    <row r="84" spans="1:32" ht="13.5" customHeight="1">
      <c r="A84" s="201"/>
      <c r="B84" s="202"/>
      <c r="C84" s="203"/>
      <c r="D84" s="331"/>
      <c r="E84" s="331"/>
      <c r="F84" s="146" t="s">
        <v>154</v>
      </c>
      <c r="G84" s="146"/>
      <c r="H84" s="150" t="s">
        <v>177</v>
      </c>
      <c r="I84" s="150"/>
      <c r="J84" s="150"/>
      <c r="K84" s="150"/>
      <c r="L84" s="137">
        <f>'防府市②・山口市③'!E64</f>
        <v>4740</v>
      </c>
      <c r="M84" s="138"/>
      <c r="N84" s="139"/>
      <c r="O84" s="137">
        <f>'防府市②・山口市③'!G64</f>
        <v>0</v>
      </c>
      <c r="P84" s="138"/>
      <c r="Q84" s="139"/>
      <c r="R84" s="132">
        <f t="shared" si="4"/>
        <v>0</v>
      </c>
      <c r="S84" s="132"/>
      <c r="T84" s="132"/>
      <c r="U84" s="133"/>
      <c r="V84" s="134"/>
      <c r="W84" s="136"/>
      <c r="X84" s="140"/>
      <c r="Y84" s="141"/>
      <c r="Z84" s="142"/>
      <c r="AA84" s="133"/>
      <c r="AB84" s="134"/>
      <c r="AC84" s="136"/>
      <c r="AD84" s="133"/>
      <c r="AE84" s="134"/>
      <c r="AF84" s="135"/>
    </row>
    <row r="85" spans="1:32" ht="13.5" customHeight="1">
      <c r="A85" s="201"/>
      <c r="B85" s="202"/>
      <c r="C85" s="203"/>
      <c r="D85" s="331"/>
      <c r="E85" s="331"/>
      <c r="F85" s="146" t="s">
        <v>154</v>
      </c>
      <c r="G85" s="146"/>
      <c r="H85" s="150" t="s">
        <v>178</v>
      </c>
      <c r="I85" s="150"/>
      <c r="J85" s="150"/>
      <c r="K85" s="150"/>
      <c r="L85" s="137">
        <f>'防府市②・山口市③'!E73</f>
        <v>1160</v>
      </c>
      <c r="M85" s="138"/>
      <c r="N85" s="139"/>
      <c r="O85" s="137">
        <f>'防府市②・山口市③'!G73</f>
        <v>0</v>
      </c>
      <c r="P85" s="138"/>
      <c r="Q85" s="139"/>
      <c r="R85" s="132">
        <f t="shared" si="4"/>
        <v>0</v>
      </c>
      <c r="S85" s="132"/>
      <c r="T85" s="132"/>
      <c r="U85" s="133"/>
      <c r="V85" s="134"/>
      <c r="W85" s="136"/>
      <c r="X85" s="140"/>
      <c r="Y85" s="141"/>
      <c r="Z85" s="142"/>
      <c r="AA85" s="133"/>
      <c r="AB85" s="134"/>
      <c r="AC85" s="136"/>
      <c r="AD85" s="133"/>
      <c r="AE85" s="134"/>
      <c r="AF85" s="135"/>
    </row>
    <row r="86" spans="1:32" ht="13.5" customHeight="1">
      <c r="A86" s="201"/>
      <c r="B86" s="202"/>
      <c r="C86" s="203"/>
      <c r="D86" s="331"/>
      <c r="E86" s="331"/>
      <c r="F86" s="328" t="s">
        <v>157</v>
      </c>
      <c r="G86" s="328"/>
      <c r="H86" s="328"/>
      <c r="I86" s="328"/>
      <c r="J86" s="328"/>
      <c r="K86" s="328"/>
      <c r="L86" s="249">
        <f>SUBTOTAL(9,L72:N85)</f>
        <v>46810</v>
      </c>
      <c r="M86" s="250"/>
      <c r="N86" s="251"/>
      <c r="O86" s="249">
        <f>SUBTOTAL(9,O72:Q85)</f>
        <v>0</v>
      </c>
      <c r="P86" s="250"/>
      <c r="Q86" s="251"/>
      <c r="R86" s="238">
        <f t="shared" si="4"/>
        <v>0</v>
      </c>
      <c r="S86" s="238"/>
      <c r="T86" s="238"/>
      <c r="U86" s="147"/>
      <c r="V86" s="148"/>
      <c r="W86" s="230"/>
      <c r="X86" s="242"/>
      <c r="Y86" s="243"/>
      <c r="Z86" s="244"/>
      <c r="AA86" s="147"/>
      <c r="AB86" s="148"/>
      <c r="AC86" s="230"/>
      <c r="AD86" s="147"/>
      <c r="AE86" s="148"/>
      <c r="AF86" s="149"/>
    </row>
    <row r="87" spans="1:32" ht="13.5" customHeight="1">
      <c r="A87" s="201"/>
      <c r="B87" s="202"/>
      <c r="C87" s="203"/>
      <c r="D87" s="299" t="s">
        <v>942</v>
      </c>
      <c r="E87" s="300"/>
      <c r="F87" s="146" t="s">
        <v>155</v>
      </c>
      <c r="G87" s="146"/>
      <c r="H87" s="150" t="s">
        <v>179</v>
      </c>
      <c r="I87" s="150"/>
      <c r="J87" s="150"/>
      <c r="K87" s="150"/>
      <c r="L87" s="137">
        <f>'防府市②・山口市③'!U19</f>
        <v>1870</v>
      </c>
      <c r="M87" s="138"/>
      <c r="N87" s="139"/>
      <c r="O87" s="137">
        <f>'防府市②・山口市③'!W19</f>
        <v>0</v>
      </c>
      <c r="P87" s="138"/>
      <c r="Q87" s="139"/>
      <c r="R87" s="132">
        <f t="shared" si="4"/>
        <v>0</v>
      </c>
      <c r="S87" s="132"/>
      <c r="T87" s="132"/>
      <c r="U87" s="133"/>
      <c r="V87" s="134"/>
      <c r="W87" s="136"/>
      <c r="X87" s="140"/>
      <c r="Y87" s="141"/>
      <c r="Z87" s="142"/>
      <c r="AA87" s="133"/>
      <c r="AB87" s="134"/>
      <c r="AC87" s="136"/>
      <c r="AD87" s="133"/>
      <c r="AE87" s="134"/>
      <c r="AF87" s="135"/>
    </row>
    <row r="88" spans="1:32" ht="13.5" customHeight="1">
      <c r="A88" s="201"/>
      <c r="B88" s="202"/>
      <c r="C88" s="203"/>
      <c r="D88" s="301"/>
      <c r="E88" s="302"/>
      <c r="F88" s="146" t="s">
        <v>1300</v>
      </c>
      <c r="G88" s="146"/>
      <c r="H88" s="150" t="s">
        <v>180</v>
      </c>
      <c r="I88" s="150"/>
      <c r="J88" s="150"/>
      <c r="K88" s="150"/>
      <c r="L88" s="137">
        <f>'防府市②・山口市③'!U31</f>
        <v>740</v>
      </c>
      <c r="M88" s="138"/>
      <c r="N88" s="139"/>
      <c r="O88" s="137">
        <f>'防府市②・山口市③'!W31</f>
        <v>0</v>
      </c>
      <c r="P88" s="138"/>
      <c r="Q88" s="139"/>
      <c r="R88" s="132">
        <f t="shared" si="4"/>
        <v>0</v>
      </c>
      <c r="S88" s="132"/>
      <c r="T88" s="132"/>
      <c r="U88" s="133"/>
      <c r="V88" s="134"/>
      <c r="W88" s="136"/>
      <c r="X88" s="140"/>
      <c r="Y88" s="141"/>
      <c r="Z88" s="142"/>
      <c r="AA88" s="133"/>
      <c r="AB88" s="134"/>
      <c r="AC88" s="136"/>
      <c r="AD88" s="133"/>
      <c r="AE88" s="134"/>
      <c r="AF88" s="135"/>
    </row>
    <row r="89" spans="1:32" ht="13.5" customHeight="1">
      <c r="A89" s="201"/>
      <c r="B89" s="202"/>
      <c r="C89" s="203"/>
      <c r="D89" s="303"/>
      <c r="E89" s="304"/>
      <c r="F89" s="328" t="s">
        <v>604</v>
      </c>
      <c r="G89" s="328"/>
      <c r="H89" s="328"/>
      <c r="I89" s="328"/>
      <c r="J89" s="328"/>
      <c r="K89" s="328"/>
      <c r="L89" s="249">
        <f>SUBTOTAL(9,L87:N88)</f>
        <v>2610</v>
      </c>
      <c r="M89" s="250"/>
      <c r="N89" s="251"/>
      <c r="O89" s="249">
        <f>SUBTOTAL(9,O87:Q88)</f>
        <v>0</v>
      </c>
      <c r="P89" s="250"/>
      <c r="Q89" s="251"/>
      <c r="R89" s="238">
        <f t="shared" si="4"/>
        <v>0</v>
      </c>
      <c r="S89" s="238"/>
      <c r="T89" s="238"/>
      <c r="U89" s="147"/>
      <c r="V89" s="148"/>
      <c r="W89" s="230"/>
      <c r="X89" s="242"/>
      <c r="Y89" s="243"/>
      <c r="Z89" s="244"/>
      <c r="AA89" s="147"/>
      <c r="AB89" s="148"/>
      <c r="AC89" s="230"/>
      <c r="AD89" s="147"/>
      <c r="AE89" s="148"/>
      <c r="AF89" s="149"/>
    </row>
    <row r="90" spans="1:32" ht="13.5" customHeight="1">
      <c r="A90" s="204"/>
      <c r="B90" s="205"/>
      <c r="C90" s="206"/>
      <c r="D90" s="357" t="s">
        <v>54</v>
      </c>
      <c r="E90" s="349"/>
      <c r="F90" s="349"/>
      <c r="G90" s="349"/>
      <c r="H90" s="349"/>
      <c r="I90" s="349"/>
      <c r="J90" s="349"/>
      <c r="K90" s="350"/>
      <c r="L90" s="249">
        <f>SUBTOTAL(9,L72:N89)</f>
        <v>49420</v>
      </c>
      <c r="M90" s="250"/>
      <c r="N90" s="251"/>
      <c r="O90" s="249">
        <f>SUBTOTAL(9,O72:Q89)</f>
        <v>0</v>
      </c>
      <c r="P90" s="250"/>
      <c r="Q90" s="251"/>
      <c r="R90" s="238">
        <f t="shared" si="4"/>
        <v>0</v>
      </c>
      <c r="S90" s="238"/>
      <c r="T90" s="238"/>
      <c r="U90" s="147"/>
      <c r="V90" s="148"/>
      <c r="W90" s="230"/>
      <c r="X90" s="242"/>
      <c r="Y90" s="243"/>
      <c r="Z90" s="244"/>
      <c r="AA90" s="147"/>
      <c r="AB90" s="148"/>
      <c r="AC90" s="230"/>
      <c r="AD90" s="147"/>
      <c r="AE90" s="148"/>
      <c r="AF90" s="149"/>
    </row>
    <row r="91" spans="1:32" ht="13.5" customHeight="1">
      <c r="A91" s="336" t="s">
        <v>109</v>
      </c>
      <c r="B91" s="330"/>
      <c r="C91" s="330"/>
      <c r="D91" s="171" t="s">
        <v>106</v>
      </c>
      <c r="E91" s="330"/>
      <c r="F91" s="332" t="s">
        <v>183</v>
      </c>
      <c r="G91" s="332"/>
      <c r="H91" s="360" t="s">
        <v>29</v>
      </c>
      <c r="I91" s="361"/>
      <c r="J91" s="361"/>
      <c r="K91" s="362"/>
      <c r="L91" s="374">
        <f>'周南市'!E17</f>
        <v>3550</v>
      </c>
      <c r="M91" s="375"/>
      <c r="N91" s="376"/>
      <c r="O91" s="374">
        <f>'周南市'!G17</f>
        <v>0</v>
      </c>
      <c r="P91" s="375"/>
      <c r="Q91" s="376"/>
      <c r="R91" s="377">
        <f t="shared" si="4"/>
        <v>0</v>
      </c>
      <c r="S91" s="377"/>
      <c r="T91" s="377"/>
      <c r="U91" s="258"/>
      <c r="V91" s="259"/>
      <c r="W91" s="260"/>
      <c r="X91" s="258"/>
      <c r="Y91" s="259"/>
      <c r="Z91" s="260"/>
      <c r="AA91" s="258"/>
      <c r="AB91" s="259"/>
      <c r="AC91" s="260"/>
      <c r="AD91" s="258"/>
      <c r="AE91" s="259"/>
      <c r="AF91" s="261"/>
    </row>
    <row r="92" spans="1:32" ht="13.5" customHeight="1">
      <c r="A92" s="337"/>
      <c r="B92" s="331"/>
      <c r="C92" s="331"/>
      <c r="D92" s="331"/>
      <c r="E92" s="331"/>
      <c r="F92" s="146" t="s">
        <v>184</v>
      </c>
      <c r="G92" s="146"/>
      <c r="H92" s="333" t="s">
        <v>27</v>
      </c>
      <c r="I92" s="334"/>
      <c r="J92" s="334"/>
      <c r="K92" s="335"/>
      <c r="L92" s="137">
        <f>'周南市'!E33</f>
        <v>3930</v>
      </c>
      <c r="M92" s="138"/>
      <c r="N92" s="139"/>
      <c r="O92" s="137">
        <f>'周南市'!G33</f>
        <v>0</v>
      </c>
      <c r="P92" s="138"/>
      <c r="Q92" s="139"/>
      <c r="R92" s="373">
        <f t="shared" si="4"/>
        <v>0</v>
      </c>
      <c r="S92" s="373"/>
      <c r="T92" s="373"/>
      <c r="U92" s="133"/>
      <c r="V92" s="134"/>
      <c r="W92" s="136"/>
      <c r="X92" s="133"/>
      <c r="Y92" s="134"/>
      <c r="Z92" s="136"/>
      <c r="AA92" s="133"/>
      <c r="AB92" s="134"/>
      <c r="AC92" s="136"/>
      <c r="AD92" s="133"/>
      <c r="AE92" s="134"/>
      <c r="AF92" s="135"/>
    </row>
    <row r="93" spans="1:32" ht="13.5" customHeight="1">
      <c r="A93" s="337"/>
      <c r="B93" s="331"/>
      <c r="C93" s="331"/>
      <c r="D93" s="331"/>
      <c r="E93" s="331"/>
      <c r="F93" s="146" t="s">
        <v>150</v>
      </c>
      <c r="G93" s="146"/>
      <c r="H93" s="333" t="s">
        <v>28</v>
      </c>
      <c r="I93" s="334"/>
      <c r="J93" s="334"/>
      <c r="K93" s="335"/>
      <c r="L93" s="137">
        <f>'周南市'!E61</f>
        <v>6470</v>
      </c>
      <c r="M93" s="138"/>
      <c r="N93" s="139"/>
      <c r="O93" s="137">
        <f>'周南市'!G61</f>
        <v>0</v>
      </c>
      <c r="P93" s="138"/>
      <c r="Q93" s="139"/>
      <c r="R93" s="373">
        <f t="shared" si="4"/>
        <v>0</v>
      </c>
      <c r="S93" s="373"/>
      <c r="T93" s="373"/>
      <c r="U93" s="133"/>
      <c r="V93" s="134"/>
      <c r="W93" s="136"/>
      <c r="X93" s="133"/>
      <c r="Y93" s="134"/>
      <c r="Z93" s="136"/>
      <c r="AA93" s="133"/>
      <c r="AB93" s="134"/>
      <c r="AC93" s="136"/>
      <c r="AD93" s="133"/>
      <c r="AE93" s="134"/>
      <c r="AF93" s="135"/>
    </row>
    <row r="94" spans="1:32" ht="13.5" customHeight="1">
      <c r="A94" s="337"/>
      <c r="B94" s="331"/>
      <c r="C94" s="331"/>
      <c r="D94" s="331"/>
      <c r="E94" s="331"/>
      <c r="F94" s="146" t="s">
        <v>151</v>
      </c>
      <c r="G94" s="146"/>
      <c r="H94" s="333" t="s">
        <v>32</v>
      </c>
      <c r="I94" s="334"/>
      <c r="J94" s="334"/>
      <c r="K94" s="335"/>
      <c r="L94" s="137">
        <f>'周南市'!E75</f>
        <v>4190</v>
      </c>
      <c r="M94" s="138"/>
      <c r="N94" s="139"/>
      <c r="O94" s="137">
        <f>'周南市'!G75</f>
        <v>0</v>
      </c>
      <c r="P94" s="138"/>
      <c r="Q94" s="139"/>
      <c r="R94" s="373">
        <f t="shared" si="4"/>
        <v>0</v>
      </c>
      <c r="S94" s="373"/>
      <c r="T94" s="373"/>
      <c r="U94" s="133"/>
      <c r="V94" s="134"/>
      <c r="W94" s="136"/>
      <c r="X94" s="133"/>
      <c r="Y94" s="134"/>
      <c r="Z94" s="136"/>
      <c r="AA94" s="133"/>
      <c r="AB94" s="134"/>
      <c r="AC94" s="136"/>
      <c r="AD94" s="133"/>
      <c r="AE94" s="134"/>
      <c r="AF94" s="135"/>
    </row>
    <row r="95" spans="1:32" ht="13.5" customHeight="1">
      <c r="A95" s="337"/>
      <c r="B95" s="331"/>
      <c r="C95" s="331"/>
      <c r="D95" s="331"/>
      <c r="E95" s="331"/>
      <c r="F95" s="146" t="s">
        <v>152</v>
      </c>
      <c r="G95" s="146"/>
      <c r="H95" s="333" t="s">
        <v>31</v>
      </c>
      <c r="I95" s="334"/>
      <c r="J95" s="334"/>
      <c r="K95" s="335"/>
      <c r="L95" s="137">
        <f>'周南市'!E81</f>
        <v>1700</v>
      </c>
      <c r="M95" s="138"/>
      <c r="N95" s="139"/>
      <c r="O95" s="137">
        <f>'周南市'!G81</f>
        <v>0</v>
      </c>
      <c r="P95" s="138"/>
      <c r="Q95" s="139"/>
      <c r="R95" s="373">
        <f aca="true" t="shared" si="5" ref="R95:R103">O95/L95</f>
        <v>0</v>
      </c>
      <c r="S95" s="373"/>
      <c r="T95" s="373"/>
      <c r="U95" s="133"/>
      <c r="V95" s="134"/>
      <c r="W95" s="136"/>
      <c r="X95" s="133"/>
      <c r="Y95" s="134"/>
      <c r="Z95" s="136"/>
      <c r="AA95" s="133"/>
      <c r="AB95" s="134"/>
      <c r="AC95" s="136"/>
      <c r="AD95" s="133"/>
      <c r="AE95" s="134"/>
      <c r="AF95" s="135"/>
    </row>
    <row r="96" spans="1:32" ht="13.5" customHeight="1">
      <c r="A96" s="337"/>
      <c r="B96" s="331"/>
      <c r="C96" s="331"/>
      <c r="D96" s="331"/>
      <c r="E96" s="331"/>
      <c r="F96" s="146" t="s">
        <v>153</v>
      </c>
      <c r="G96" s="146"/>
      <c r="H96" s="333" t="s">
        <v>145</v>
      </c>
      <c r="I96" s="334"/>
      <c r="J96" s="334"/>
      <c r="K96" s="335"/>
      <c r="L96" s="137">
        <f>'周南市'!E98</f>
        <v>4530</v>
      </c>
      <c r="M96" s="138"/>
      <c r="N96" s="139"/>
      <c r="O96" s="137">
        <f>'周南市'!G98</f>
        <v>0</v>
      </c>
      <c r="P96" s="138"/>
      <c r="Q96" s="139"/>
      <c r="R96" s="373">
        <f t="shared" si="5"/>
        <v>0</v>
      </c>
      <c r="S96" s="373"/>
      <c r="T96" s="373"/>
      <c r="U96" s="133"/>
      <c r="V96" s="134"/>
      <c r="W96" s="136"/>
      <c r="X96" s="133"/>
      <c r="Y96" s="134"/>
      <c r="Z96" s="136"/>
      <c r="AA96" s="133"/>
      <c r="AB96" s="134"/>
      <c r="AC96" s="136"/>
      <c r="AD96" s="133"/>
      <c r="AE96" s="134"/>
      <c r="AF96" s="135"/>
    </row>
    <row r="97" spans="1:32" ht="13.5" customHeight="1">
      <c r="A97" s="337"/>
      <c r="B97" s="331"/>
      <c r="C97" s="331"/>
      <c r="D97" s="331"/>
      <c r="E97" s="331"/>
      <c r="F97" s="146" t="s">
        <v>154</v>
      </c>
      <c r="G97" s="146"/>
      <c r="H97" s="333" t="s">
        <v>34</v>
      </c>
      <c r="I97" s="334"/>
      <c r="J97" s="334"/>
      <c r="K97" s="335"/>
      <c r="L97" s="137">
        <f>'周南市'!U15</f>
        <v>3270</v>
      </c>
      <c r="M97" s="138"/>
      <c r="N97" s="139"/>
      <c r="O97" s="137">
        <f>'周南市'!W15</f>
        <v>0</v>
      </c>
      <c r="P97" s="138"/>
      <c r="Q97" s="139"/>
      <c r="R97" s="373">
        <f t="shared" si="5"/>
        <v>0</v>
      </c>
      <c r="S97" s="373"/>
      <c r="T97" s="373"/>
      <c r="U97" s="133"/>
      <c r="V97" s="134"/>
      <c r="W97" s="136"/>
      <c r="X97" s="133"/>
      <c r="Y97" s="134"/>
      <c r="Z97" s="136"/>
      <c r="AA97" s="133"/>
      <c r="AB97" s="134"/>
      <c r="AC97" s="136"/>
      <c r="AD97" s="133"/>
      <c r="AE97" s="134"/>
      <c r="AF97" s="135"/>
    </row>
    <row r="98" spans="1:32" ht="13.5" customHeight="1">
      <c r="A98" s="337"/>
      <c r="B98" s="331"/>
      <c r="C98" s="331"/>
      <c r="D98" s="331"/>
      <c r="E98" s="331"/>
      <c r="F98" s="146" t="s">
        <v>155</v>
      </c>
      <c r="G98" s="146"/>
      <c r="H98" s="333" t="s">
        <v>33</v>
      </c>
      <c r="I98" s="334"/>
      <c r="J98" s="334"/>
      <c r="K98" s="335"/>
      <c r="L98" s="137">
        <f>'周南市'!U22</f>
        <v>2000</v>
      </c>
      <c r="M98" s="138"/>
      <c r="N98" s="139"/>
      <c r="O98" s="137">
        <f>'周南市'!W22</f>
        <v>0</v>
      </c>
      <c r="P98" s="138"/>
      <c r="Q98" s="139"/>
      <c r="R98" s="373">
        <f t="shared" si="5"/>
        <v>0</v>
      </c>
      <c r="S98" s="373"/>
      <c r="T98" s="373"/>
      <c r="U98" s="133"/>
      <c r="V98" s="134"/>
      <c r="W98" s="136"/>
      <c r="X98" s="133"/>
      <c r="Y98" s="134"/>
      <c r="Z98" s="136"/>
      <c r="AA98" s="133"/>
      <c r="AB98" s="134"/>
      <c r="AC98" s="136"/>
      <c r="AD98" s="133"/>
      <c r="AE98" s="134"/>
      <c r="AF98" s="135"/>
    </row>
    <row r="99" spans="1:32" ht="13.5" customHeight="1">
      <c r="A99" s="337"/>
      <c r="B99" s="331"/>
      <c r="C99" s="331"/>
      <c r="D99" s="331"/>
      <c r="E99" s="331"/>
      <c r="F99" s="146" t="s">
        <v>156</v>
      </c>
      <c r="G99" s="146"/>
      <c r="H99" s="333" t="s">
        <v>146</v>
      </c>
      <c r="I99" s="334"/>
      <c r="J99" s="334"/>
      <c r="K99" s="335"/>
      <c r="L99" s="137">
        <f>'周南市'!U41</f>
        <v>6630</v>
      </c>
      <c r="M99" s="138"/>
      <c r="N99" s="139"/>
      <c r="O99" s="137">
        <f>'周南市'!W41</f>
        <v>0</v>
      </c>
      <c r="P99" s="138"/>
      <c r="Q99" s="139"/>
      <c r="R99" s="373">
        <f t="shared" si="5"/>
        <v>0</v>
      </c>
      <c r="S99" s="373"/>
      <c r="T99" s="373"/>
      <c r="U99" s="133"/>
      <c r="V99" s="134"/>
      <c r="W99" s="136"/>
      <c r="X99" s="133"/>
      <c r="Y99" s="134"/>
      <c r="Z99" s="136"/>
      <c r="AA99" s="133"/>
      <c r="AB99" s="134"/>
      <c r="AC99" s="136"/>
      <c r="AD99" s="133"/>
      <c r="AE99" s="134"/>
      <c r="AF99" s="135"/>
    </row>
    <row r="100" spans="1:32" ht="13.5" customHeight="1">
      <c r="A100" s="337"/>
      <c r="B100" s="331"/>
      <c r="C100" s="331"/>
      <c r="D100" s="331"/>
      <c r="E100" s="331"/>
      <c r="F100" s="146" t="s">
        <v>185</v>
      </c>
      <c r="G100" s="146"/>
      <c r="H100" s="333" t="s">
        <v>36</v>
      </c>
      <c r="I100" s="334"/>
      <c r="J100" s="334"/>
      <c r="K100" s="335"/>
      <c r="L100" s="137">
        <f>'周南市'!U77</f>
        <v>9040</v>
      </c>
      <c r="M100" s="138"/>
      <c r="N100" s="139"/>
      <c r="O100" s="137">
        <f>'周南市'!W77</f>
        <v>0</v>
      </c>
      <c r="P100" s="138"/>
      <c r="Q100" s="139"/>
      <c r="R100" s="373">
        <f>O100/L100</f>
        <v>0</v>
      </c>
      <c r="S100" s="373"/>
      <c r="T100" s="373"/>
      <c r="U100" s="133"/>
      <c r="V100" s="134"/>
      <c r="W100" s="136"/>
      <c r="X100" s="133"/>
      <c r="Y100" s="134"/>
      <c r="Z100" s="136"/>
      <c r="AA100" s="133"/>
      <c r="AB100" s="134"/>
      <c r="AC100" s="136"/>
      <c r="AD100" s="133"/>
      <c r="AE100" s="134"/>
      <c r="AF100" s="135"/>
    </row>
    <row r="101" spans="1:32" ht="13.5" customHeight="1">
      <c r="A101" s="337"/>
      <c r="B101" s="331"/>
      <c r="C101" s="331"/>
      <c r="D101" s="331"/>
      <c r="E101" s="331"/>
      <c r="F101" s="332" t="s">
        <v>291</v>
      </c>
      <c r="G101" s="332"/>
      <c r="H101" s="360" t="s">
        <v>292</v>
      </c>
      <c r="I101" s="361"/>
      <c r="J101" s="361"/>
      <c r="K101" s="362"/>
      <c r="L101" s="137">
        <f>'周南市'!U91</f>
        <v>3030</v>
      </c>
      <c r="M101" s="138"/>
      <c r="N101" s="139"/>
      <c r="O101" s="137">
        <f>'周南市'!W91</f>
        <v>0</v>
      </c>
      <c r="P101" s="138"/>
      <c r="Q101" s="139"/>
      <c r="R101" s="373">
        <f>O101/L101</f>
        <v>0</v>
      </c>
      <c r="S101" s="373"/>
      <c r="T101" s="373"/>
      <c r="U101" s="133"/>
      <c r="V101" s="134"/>
      <c r="W101" s="136"/>
      <c r="X101" s="133"/>
      <c r="Y101" s="134"/>
      <c r="Z101" s="136"/>
      <c r="AA101" s="133"/>
      <c r="AB101" s="134"/>
      <c r="AC101" s="136"/>
      <c r="AD101" s="133"/>
      <c r="AE101" s="134"/>
      <c r="AF101" s="135"/>
    </row>
    <row r="102" spans="1:32" ht="13.5" customHeight="1">
      <c r="A102" s="337"/>
      <c r="B102" s="331"/>
      <c r="C102" s="331"/>
      <c r="D102" s="331"/>
      <c r="E102" s="331"/>
      <c r="F102" s="340" t="s">
        <v>1238</v>
      </c>
      <c r="G102" s="340"/>
      <c r="H102" s="340"/>
      <c r="I102" s="340"/>
      <c r="J102" s="340"/>
      <c r="K102" s="340"/>
      <c r="L102" s="137">
        <f>SUBTOTAL(9,L91:N101)</f>
        <v>48340</v>
      </c>
      <c r="M102" s="138"/>
      <c r="N102" s="139"/>
      <c r="O102" s="137">
        <f>SUBTOTAL(9,O91:Q101)</f>
        <v>0</v>
      </c>
      <c r="P102" s="138"/>
      <c r="Q102" s="139"/>
      <c r="R102" s="373">
        <f>O102/L102</f>
        <v>0</v>
      </c>
      <c r="S102" s="373"/>
      <c r="T102" s="373"/>
      <c r="U102" s="133"/>
      <c r="V102" s="134"/>
      <c r="W102" s="136"/>
      <c r="X102" s="133"/>
      <c r="Y102" s="134"/>
      <c r="Z102" s="136"/>
      <c r="AA102" s="133"/>
      <c r="AB102" s="134"/>
      <c r="AC102" s="136"/>
      <c r="AD102" s="133"/>
      <c r="AE102" s="134"/>
      <c r="AF102" s="135"/>
    </row>
    <row r="103" spans="1:32" ht="13.5" customHeight="1">
      <c r="A103" s="337"/>
      <c r="B103" s="331"/>
      <c r="C103" s="331"/>
      <c r="D103" s="173" t="s">
        <v>107</v>
      </c>
      <c r="E103" s="331"/>
      <c r="F103" s="146" t="s">
        <v>186</v>
      </c>
      <c r="G103" s="146"/>
      <c r="H103" s="333" t="s">
        <v>23</v>
      </c>
      <c r="I103" s="334"/>
      <c r="J103" s="334"/>
      <c r="K103" s="335"/>
      <c r="L103" s="137">
        <f>'下松市・光市'!E28</f>
        <v>7020</v>
      </c>
      <c r="M103" s="138"/>
      <c r="N103" s="139"/>
      <c r="O103" s="137">
        <f>'下松市・光市'!G28</f>
        <v>0</v>
      </c>
      <c r="P103" s="138"/>
      <c r="Q103" s="139"/>
      <c r="R103" s="373">
        <f t="shared" si="5"/>
        <v>0</v>
      </c>
      <c r="S103" s="373"/>
      <c r="T103" s="373"/>
      <c r="U103" s="133"/>
      <c r="V103" s="134"/>
      <c r="W103" s="136"/>
      <c r="X103" s="133"/>
      <c r="Y103" s="134"/>
      <c r="Z103" s="136"/>
      <c r="AA103" s="133"/>
      <c r="AB103" s="134"/>
      <c r="AC103" s="136"/>
      <c r="AD103" s="133"/>
      <c r="AE103" s="134"/>
      <c r="AF103" s="135"/>
    </row>
    <row r="104" spans="1:32" ht="13.5" customHeight="1">
      <c r="A104" s="337"/>
      <c r="B104" s="331"/>
      <c r="C104" s="331"/>
      <c r="D104" s="331"/>
      <c r="E104" s="331"/>
      <c r="F104" s="146" t="s">
        <v>187</v>
      </c>
      <c r="G104" s="146"/>
      <c r="H104" s="333" t="s">
        <v>24</v>
      </c>
      <c r="I104" s="334"/>
      <c r="J104" s="334"/>
      <c r="K104" s="335"/>
      <c r="L104" s="137">
        <f>'下松市・光市'!E49</f>
        <v>5700</v>
      </c>
      <c r="M104" s="138"/>
      <c r="N104" s="139"/>
      <c r="O104" s="137">
        <f>'下松市・光市'!G49</f>
        <v>0</v>
      </c>
      <c r="P104" s="138"/>
      <c r="Q104" s="139"/>
      <c r="R104" s="373">
        <f aca="true" t="shared" si="6" ref="R104:R111">O104/L104</f>
        <v>0</v>
      </c>
      <c r="S104" s="373"/>
      <c r="T104" s="373"/>
      <c r="U104" s="133"/>
      <c r="V104" s="134"/>
      <c r="W104" s="136"/>
      <c r="X104" s="133"/>
      <c r="Y104" s="134"/>
      <c r="Z104" s="136"/>
      <c r="AA104" s="133"/>
      <c r="AB104" s="134"/>
      <c r="AC104" s="136"/>
      <c r="AD104" s="133"/>
      <c r="AE104" s="134"/>
      <c r="AF104" s="135"/>
    </row>
    <row r="105" spans="1:32" ht="13.5" customHeight="1">
      <c r="A105" s="337"/>
      <c r="B105" s="331"/>
      <c r="C105" s="331"/>
      <c r="D105" s="331"/>
      <c r="E105" s="331"/>
      <c r="F105" s="146" t="s">
        <v>190</v>
      </c>
      <c r="G105" s="146"/>
      <c r="H105" s="333" t="s">
        <v>25</v>
      </c>
      <c r="I105" s="334"/>
      <c r="J105" s="334"/>
      <c r="K105" s="335"/>
      <c r="L105" s="137">
        <f>'下松市・光市'!E71</f>
        <v>6750</v>
      </c>
      <c r="M105" s="138"/>
      <c r="N105" s="139"/>
      <c r="O105" s="137">
        <f>'下松市・光市'!G71</f>
        <v>0</v>
      </c>
      <c r="P105" s="138"/>
      <c r="Q105" s="139"/>
      <c r="R105" s="373">
        <f t="shared" si="6"/>
        <v>0</v>
      </c>
      <c r="S105" s="373"/>
      <c r="T105" s="373"/>
      <c r="U105" s="133"/>
      <c r="V105" s="134"/>
      <c r="W105" s="136"/>
      <c r="X105" s="133"/>
      <c r="Y105" s="134"/>
      <c r="Z105" s="136"/>
      <c r="AA105" s="133"/>
      <c r="AB105" s="134"/>
      <c r="AC105" s="136"/>
      <c r="AD105" s="133"/>
      <c r="AE105" s="134"/>
      <c r="AF105" s="135"/>
    </row>
    <row r="106" spans="1:32" ht="13.5" customHeight="1">
      <c r="A106" s="337"/>
      <c r="B106" s="331"/>
      <c r="C106" s="331"/>
      <c r="D106" s="331"/>
      <c r="E106" s="331"/>
      <c r="F106" s="146" t="s">
        <v>188</v>
      </c>
      <c r="G106" s="146"/>
      <c r="H106" s="333" t="s">
        <v>147</v>
      </c>
      <c r="I106" s="334"/>
      <c r="J106" s="334"/>
      <c r="K106" s="335"/>
      <c r="L106" s="137">
        <f>'下松市・光市'!E82</f>
        <v>3020</v>
      </c>
      <c r="M106" s="138"/>
      <c r="N106" s="139"/>
      <c r="O106" s="137">
        <f>'下松市・光市'!G82</f>
        <v>0</v>
      </c>
      <c r="P106" s="138"/>
      <c r="Q106" s="139"/>
      <c r="R106" s="373">
        <f t="shared" si="6"/>
        <v>0</v>
      </c>
      <c r="S106" s="373"/>
      <c r="T106" s="373"/>
      <c r="U106" s="133"/>
      <c r="V106" s="134"/>
      <c r="W106" s="136"/>
      <c r="X106" s="133"/>
      <c r="Y106" s="134"/>
      <c r="Z106" s="136"/>
      <c r="AA106" s="133"/>
      <c r="AB106" s="134"/>
      <c r="AC106" s="136"/>
      <c r="AD106" s="133"/>
      <c r="AE106" s="134"/>
      <c r="AF106" s="135"/>
    </row>
    <row r="107" spans="1:32" ht="13.5" customHeight="1">
      <c r="A107" s="337"/>
      <c r="B107" s="331"/>
      <c r="C107" s="331"/>
      <c r="D107" s="331"/>
      <c r="E107" s="331"/>
      <c r="F107" s="340" t="s">
        <v>104</v>
      </c>
      <c r="G107" s="340"/>
      <c r="H107" s="340"/>
      <c r="I107" s="340"/>
      <c r="J107" s="340"/>
      <c r="K107" s="340"/>
      <c r="L107" s="137">
        <f>SUBTOTAL(9,L103:N106)</f>
        <v>22490</v>
      </c>
      <c r="M107" s="138"/>
      <c r="N107" s="139"/>
      <c r="O107" s="137">
        <f>SUBTOTAL(9,O103:Q106)</f>
        <v>0</v>
      </c>
      <c r="P107" s="138"/>
      <c r="Q107" s="139"/>
      <c r="R107" s="373">
        <f t="shared" si="6"/>
        <v>0</v>
      </c>
      <c r="S107" s="373"/>
      <c r="T107" s="373"/>
      <c r="U107" s="133"/>
      <c r="V107" s="134"/>
      <c r="W107" s="136"/>
      <c r="X107" s="133"/>
      <c r="Y107" s="134"/>
      <c r="Z107" s="136"/>
      <c r="AA107" s="133"/>
      <c r="AB107" s="134"/>
      <c r="AC107" s="136"/>
      <c r="AD107" s="133"/>
      <c r="AE107" s="134"/>
      <c r="AF107" s="135"/>
    </row>
    <row r="108" spans="1:32" ht="13.5" customHeight="1">
      <c r="A108" s="337"/>
      <c r="B108" s="331"/>
      <c r="C108" s="331"/>
      <c r="D108" s="363" t="s">
        <v>108</v>
      </c>
      <c r="E108" s="364"/>
      <c r="F108" s="146" t="s">
        <v>189</v>
      </c>
      <c r="G108" s="146"/>
      <c r="H108" s="333" t="s">
        <v>22</v>
      </c>
      <c r="I108" s="334"/>
      <c r="J108" s="334"/>
      <c r="K108" s="335"/>
      <c r="L108" s="137">
        <f>'下松市・光市'!U50</f>
        <v>12640</v>
      </c>
      <c r="M108" s="138"/>
      <c r="N108" s="139"/>
      <c r="O108" s="137">
        <f>'下松市・光市'!W50</f>
        <v>0</v>
      </c>
      <c r="P108" s="138"/>
      <c r="Q108" s="139"/>
      <c r="R108" s="373">
        <f t="shared" si="6"/>
        <v>0</v>
      </c>
      <c r="S108" s="373"/>
      <c r="T108" s="373"/>
      <c r="U108" s="133"/>
      <c r="V108" s="134"/>
      <c r="W108" s="136"/>
      <c r="X108" s="133"/>
      <c r="Y108" s="134"/>
      <c r="Z108" s="136"/>
      <c r="AA108" s="133"/>
      <c r="AB108" s="134"/>
      <c r="AC108" s="136"/>
      <c r="AD108" s="133"/>
      <c r="AE108" s="134"/>
      <c r="AF108" s="135"/>
    </row>
    <row r="109" spans="1:32" ht="13.5" customHeight="1">
      <c r="A109" s="337"/>
      <c r="B109" s="331"/>
      <c r="C109" s="331"/>
      <c r="D109" s="365"/>
      <c r="E109" s="366"/>
      <c r="F109" s="146" t="s">
        <v>191</v>
      </c>
      <c r="G109" s="146"/>
      <c r="H109" s="333" t="s">
        <v>148</v>
      </c>
      <c r="I109" s="334"/>
      <c r="J109" s="334"/>
      <c r="K109" s="335"/>
      <c r="L109" s="137">
        <f>'下松市・光市'!U61</f>
        <v>3260</v>
      </c>
      <c r="M109" s="138"/>
      <c r="N109" s="139"/>
      <c r="O109" s="137">
        <f>'下松市・光市'!W61</f>
        <v>0</v>
      </c>
      <c r="P109" s="138"/>
      <c r="Q109" s="139"/>
      <c r="R109" s="373">
        <f t="shared" si="6"/>
        <v>0</v>
      </c>
      <c r="S109" s="373"/>
      <c r="T109" s="373"/>
      <c r="U109" s="133"/>
      <c r="V109" s="134"/>
      <c r="W109" s="136"/>
      <c r="X109" s="133"/>
      <c r="Y109" s="134"/>
      <c r="Z109" s="136"/>
      <c r="AA109" s="133"/>
      <c r="AB109" s="134"/>
      <c r="AC109" s="136"/>
      <c r="AD109" s="133"/>
      <c r="AE109" s="134"/>
      <c r="AF109" s="135"/>
    </row>
    <row r="110" spans="1:32" ht="13.5" customHeight="1">
      <c r="A110" s="337"/>
      <c r="B110" s="331"/>
      <c r="C110" s="331"/>
      <c r="D110" s="367"/>
      <c r="E110" s="368"/>
      <c r="F110" s="340" t="s">
        <v>105</v>
      </c>
      <c r="G110" s="340"/>
      <c r="H110" s="340"/>
      <c r="I110" s="340"/>
      <c r="J110" s="340"/>
      <c r="K110" s="340"/>
      <c r="L110" s="137">
        <f>SUBTOTAL(9,L108:N109)</f>
        <v>15900</v>
      </c>
      <c r="M110" s="138"/>
      <c r="N110" s="139"/>
      <c r="O110" s="137">
        <f>SUBTOTAL(9,O108:Q109)</f>
        <v>0</v>
      </c>
      <c r="P110" s="138"/>
      <c r="Q110" s="139"/>
      <c r="R110" s="373">
        <f t="shared" si="6"/>
        <v>0</v>
      </c>
      <c r="S110" s="373"/>
      <c r="T110" s="373"/>
      <c r="U110" s="133"/>
      <c r="V110" s="134"/>
      <c r="W110" s="136"/>
      <c r="X110" s="133"/>
      <c r="Y110" s="134"/>
      <c r="Z110" s="136"/>
      <c r="AA110" s="133"/>
      <c r="AB110" s="134"/>
      <c r="AC110" s="136"/>
      <c r="AD110" s="133"/>
      <c r="AE110" s="134"/>
      <c r="AF110" s="135"/>
    </row>
    <row r="111" spans="1:32" ht="13.5" customHeight="1">
      <c r="A111" s="338"/>
      <c r="B111" s="339"/>
      <c r="C111" s="339"/>
      <c r="D111" s="348" t="s">
        <v>54</v>
      </c>
      <c r="E111" s="349"/>
      <c r="F111" s="349"/>
      <c r="G111" s="349"/>
      <c r="H111" s="349"/>
      <c r="I111" s="349"/>
      <c r="J111" s="349"/>
      <c r="K111" s="350"/>
      <c r="L111" s="249">
        <f>SUBTOTAL(9,L91:N110)</f>
        <v>86730</v>
      </c>
      <c r="M111" s="250"/>
      <c r="N111" s="251"/>
      <c r="O111" s="249">
        <f>SUBTOTAL(9,O91:Q110)</f>
        <v>0</v>
      </c>
      <c r="P111" s="250"/>
      <c r="Q111" s="251"/>
      <c r="R111" s="238">
        <f t="shared" si="6"/>
        <v>0</v>
      </c>
      <c r="S111" s="238"/>
      <c r="T111" s="238"/>
      <c r="U111" s="147"/>
      <c r="V111" s="148"/>
      <c r="W111" s="230"/>
      <c r="X111" s="147"/>
      <c r="Y111" s="148"/>
      <c r="Z111" s="230"/>
      <c r="AA111" s="147"/>
      <c r="AB111" s="148"/>
      <c r="AC111" s="230"/>
      <c r="AD111" s="147"/>
      <c r="AE111" s="148"/>
      <c r="AF111" s="149"/>
    </row>
    <row r="112" spans="1:32" ht="13.5" customHeight="1">
      <c r="A112" s="41"/>
      <c r="B112" s="41"/>
      <c r="C112" s="41"/>
      <c r="D112" s="41"/>
      <c r="E112" s="41"/>
      <c r="F112" s="42"/>
      <c r="G112" s="42"/>
      <c r="H112" s="41"/>
      <c r="I112" s="41"/>
      <c r="J112" s="41"/>
      <c r="K112" s="41"/>
      <c r="L112" s="43"/>
      <c r="M112" s="43"/>
      <c r="N112" s="43"/>
      <c r="O112" s="43"/>
      <c r="P112" s="43"/>
      <c r="Q112" s="43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</row>
    <row r="113" spans="1:32" ht="13.5" customHeight="1">
      <c r="A113" s="41"/>
      <c r="B113" s="41"/>
      <c r="C113" s="41"/>
      <c r="D113" s="41"/>
      <c r="E113" s="41"/>
      <c r="F113" s="42"/>
      <c r="G113" s="42"/>
      <c r="H113" s="41"/>
      <c r="I113" s="41"/>
      <c r="J113" s="41"/>
      <c r="K113" s="41"/>
      <c r="L113" s="43"/>
      <c r="M113" s="43"/>
      <c r="N113" s="43"/>
      <c r="O113" s="43"/>
      <c r="P113" s="43"/>
      <c r="Q113" s="43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</row>
    <row r="114" spans="1:32" ht="13.5" customHeight="1">
      <c r="A114" s="41"/>
      <c r="B114" s="41"/>
      <c r="C114" s="41"/>
      <c r="D114" s="372" t="s">
        <v>55</v>
      </c>
      <c r="E114" s="273"/>
      <c r="F114" s="273"/>
      <c r="G114" s="273"/>
      <c r="H114" s="273"/>
      <c r="I114" s="273"/>
      <c r="J114" s="273"/>
      <c r="K114" s="274"/>
      <c r="L114" s="369">
        <f>SUBTOTAL(9,L7:N67,L72:N111)</f>
        <v>392020</v>
      </c>
      <c r="M114" s="370"/>
      <c r="N114" s="371"/>
      <c r="O114" s="369">
        <f>SUBTOTAL(9,O7:Q67,O72:Q111)</f>
        <v>0</v>
      </c>
      <c r="P114" s="370"/>
      <c r="Q114" s="371"/>
      <c r="R114" s="280">
        <f>O114/L114</f>
        <v>0</v>
      </c>
      <c r="S114" s="280"/>
      <c r="T114" s="280"/>
      <c r="U114" s="254"/>
      <c r="V114" s="255"/>
      <c r="W114" s="286"/>
      <c r="X114" s="254"/>
      <c r="Y114" s="255"/>
      <c r="Z114" s="286"/>
      <c r="AA114" s="254"/>
      <c r="AB114" s="255"/>
      <c r="AC114" s="286"/>
      <c r="AD114" s="254"/>
      <c r="AE114" s="255"/>
      <c r="AF114" s="256"/>
    </row>
    <row r="115" spans="1:32" ht="13.5" customHeight="1">
      <c r="A115" s="41"/>
      <c r="B115" s="41"/>
      <c r="C115" s="41"/>
      <c r="D115" s="41"/>
      <c r="E115" s="41"/>
      <c r="F115" s="42"/>
      <c r="G115" s="42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</row>
    <row r="116" spans="1:32" ht="13.5" customHeight="1" thickBot="1">
      <c r="A116" s="41"/>
      <c r="B116" s="41"/>
      <c r="C116" s="41"/>
      <c r="D116" s="41"/>
      <c r="E116" s="41"/>
      <c r="F116" s="42"/>
      <c r="G116" s="42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</row>
    <row r="117" spans="1:32" ht="13.5" customHeight="1">
      <c r="A117" s="41"/>
      <c r="B117" s="41"/>
      <c r="C117" s="41"/>
      <c r="D117" s="272" t="s">
        <v>56</v>
      </c>
      <c r="E117" s="273"/>
      <c r="F117" s="273"/>
      <c r="G117" s="273"/>
      <c r="H117" s="273"/>
      <c r="I117" s="273"/>
      <c r="J117" s="273"/>
      <c r="K117" s="274"/>
      <c r="L117" s="263" t="s">
        <v>57</v>
      </c>
      <c r="M117" s="264"/>
      <c r="N117" s="265"/>
      <c r="O117" s="266" t="s">
        <v>50</v>
      </c>
      <c r="P117" s="267"/>
      <c r="Q117" s="268"/>
      <c r="R117" s="266" t="s">
        <v>58</v>
      </c>
      <c r="S117" s="267"/>
      <c r="T117" s="267"/>
      <c r="U117" s="267"/>
      <c r="V117" s="268"/>
      <c r="W117" s="266" t="s">
        <v>2520</v>
      </c>
      <c r="X117" s="267"/>
      <c r="Y117" s="267"/>
      <c r="Z117" s="267"/>
      <c r="AA117" s="267"/>
      <c r="AB117" s="283" t="s">
        <v>59</v>
      </c>
      <c r="AC117" s="284"/>
      <c r="AD117" s="284"/>
      <c r="AE117" s="284"/>
      <c r="AF117" s="285"/>
    </row>
    <row r="118" spans="1:32" ht="13.5" customHeight="1" thickBot="1">
      <c r="A118" s="41"/>
      <c r="B118" s="41"/>
      <c r="C118" s="41"/>
      <c r="D118" s="273"/>
      <c r="E118" s="273"/>
      <c r="F118" s="273"/>
      <c r="G118" s="273"/>
      <c r="H118" s="273"/>
      <c r="I118" s="273"/>
      <c r="J118" s="273"/>
      <c r="K118" s="274"/>
      <c r="L118" s="269"/>
      <c r="M118" s="270"/>
      <c r="N118" s="271"/>
      <c r="O118" s="275">
        <f>SUBTOTAL(9,O7:Q67,O72:Q111)</f>
        <v>0</v>
      </c>
      <c r="P118" s="276"/>
      <c r="Q118" s="277"/>
      <c r="R118" s="278">
        <f>ROUNDDOWN(L118*O118,0)</f>
        <v>0</v>
      </c>
      <c r="S118" s="279"/>
      <c r="T118" s="279"/>
      <c r="U118" s="279"/>
      <c r="V118" s="44" t="s">
        <v>60</v>
      </c>
      <c r="W118" s="278">
        <f>ROUNDDOWN(R118*0.1,0)</f>
        <v>0</v>
      </c>
      <c r="X118" s="279"/>
      <c r="Y118" s="279"/>
      <c r="Z118" s="279"/>
      <c r="AA118" s="45" t="s">
        <v>60</v>
      </c>
      <c r="AB118" s="281">
        <f>R118+W118</f>
        <v>0</v>
      </c>
      <c r="AC118" s="282"/>
      <c r="AD118" s="282"/>
      <c r="AE118" s="282"/>
      <c r="AF118" s="46" t="s">
        <v>60</v>
      </c>
    </row>
    <row r="119" spans="1:32" ht="13.5" customHeight="1">
      <c r="A119" s="41"/>
      <c r="B119" s="41"/>
      <c r="C119" s="41"/>
      <c r="D119" s="41"/>
      <c r="E119" s="41"/>
      <c r="F119" s="42"/>
      <c r="G119" s="42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</row>
    <row r="120" spans="1:32" ht="13.5" customHeight="1">
      <c r="A120" s="41"/>
      <c r="B120" s="41"/>
      <c r="C120" s="41"/>
      <c r="D120" s="41"/>
      <c r="E120" s="41"/>
      <c r="F120" s="42"/>
      <c r="G120" s="42"/>
      <c r="H120" s="41"/>
      <c r="I120" s="41"/>
      <c r="J120" s="41"/>
      <c r="K120" s="41"/>
      <c r="L120" s="41" t="s">
        <v>61</v>
      </c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</row>
    <row r="121" spans="1:32" ht="13.5" customHeight="1">
      <c r="A121" s="41"/>
      <c r="B121" s="41"/>
      <c r="C121" s="41"/>
      <c r="D121" s="41"/>
      <c r="E121" s="41"/>
      <c r="F121" s="42"/>
      <c r="G121" s="42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</row>
    <row r="122" spans="1:32" ht="13.5" customHeight="1">
      <c r="A122" s="262" t="s">
        <v>62</v>
      </c>
      <c r="B122" s="262"/>
      <c r="C122" s="262"/>
      <c r="D122" s="262"/>
      <c r="E122" s="262"/>
      <c r="F122" s="262"/>
      <c r="G122" s="262"/>
      <c r="H122" s="262"/>
      <c r="I122" s="262"/>
      <c r="J122" s="262"/>
      <c r="K122" s="262"/>
      <c r="L122" s="262"/>
      <c r="M122" s="262"/>
      <c r="N122" s="262"/>
      <c r="O122" s="262"/>
      <c r="P122" s="262"/>
      <c r="Q122" s="262"/>
      <c r="R122" s="262"/>
      <c r="S122" s="262"/>
      <c r="T122" s="262"/>
      <c r="U122" s="262"/>
      <c r="V122" s="262"/>
      <c r="W122" s="262"/>
      <c r="X122" s="262"/>
      <c r="Y122" s="262"/>
      <c r="Z122" s="262"/>
      <c r="AA122" s="262"/>
      <c r="AB122" s="262"/>
      <c r="AC122" s="262"/>
      <c r="AD122" s="262"/>
      <c r="AE122" s="262"/>
      <c r="AF122" s="262"/>
    </row>
    <row r="123" spans="1:32" ht="13.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</row>
    <row r="124" spans="1:32" ht="13.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</row>
    <row r="125" spans="1:32" ht="13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</row>
    <row r="126" spans="1:32" ht="13.5" customHeight="1">
      <c r="A126" s="47" t="s">
        <v>308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1:32" ht="13.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</row>
    <row r="128" spans="1:32" ht="13.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</row>
    <row r="129" spans="1:32" ht="13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</row>
    <row r="130" spans="1:32" ht="13.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</row>
    <row r="131" spans="1:32" ht="13.5" customHeight="1">
      <c r="A131" s="151" t="s">
        <v>961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1"/>
      <c r="AF131" s="151"/>
    </row>
    <row r="132" spans="1:32" ht="12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</row>
    <row r="133" spans="1:32" ht="12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</row>
    <row r="134" spans="1:32" ht="12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</row>
    <row r="135" spans="1:32" ht="12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</row>
    <row r="136" spans="1:32" ht="12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86" spans="1:32" ht="12">
      <c r="A386" s="50"/>
      <c r="B386" s="50"/>
      <c r="C386" s="50"/>
      <c r="D386" s="50"/>
      <c r="E386" s="50"/>
      <c r="F386" s="15"/>
      <c r="G386" s="15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</row>
    <row r="387" spans="1:32" ht="12">
      <c r="A387" s="50"/>
      <c r="B387" s="50"/>
      <c r="C387" s="50"/>
      <c r="D387" s="50"/>
      <c r="E387" s="50"/>
      <c r="F387" s="15"/>
      <c r="G387" s="15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</row>
    <row r="388" spans="1:32" ht="12">
      <c r="A388" s="50"/>
      <c r="B388" s="50"/>
      <c r="C388" s="50"/>
      <c r="D388" s="50"/>
      <c r="E388" s="50"/>
      <c r="F388" s="15"/>
      <c r="G388" s="15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</row>
    <row r="389" spans="1:32" ht="12">
      <c r="A389" s="50"/>
      <c r="B389" s="50"/>
      <c r="C389" s="50"/>
      <c r="D389" s="50"/>
      <c r="E389" s="50"/>
      <c r="F389" s="15"/>
      <c r="G389" s="15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</row>
    <row r="390" spans="1:32" ht="12">
      <c r="A390" s="50"/>
      <c r="B390" s="50"/>
      <c r="C390" s="50"/>
      <c r="D390" s="50"/>
      <c r="E390" s="50"/>
      <c r="F390" s="15"/>
      <c r="G390" s="15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</row>
    <row r="391" spans="1:32" ht="12">
      <c r="A391" s="50"/>
      <c r="B391" s="50"/>
      <c r="C391" s="50"/>
      <c r="D391" s="50"/>
      <c r="E391" s="50"/>
      <c r="F391" s="15"/>
      <c r="G391" s="15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</row>
    <row r="392" spans="1:32" ht="12">
      <c r="A392" s="50"/>
      <c r="B392" s="50"/>
      <c r="C392" s="50"/>
      <c r="D392" s="50"/>
      <c r="E392" s="50"/>
      <c r="F392" s="15"/>
      <c r="G392" s="15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</row>
    <row r="393" spans="1:32" ht="12">
      <c r="A393" s="50"/>
      <c r="B393" s="50"/>
      <c r="C393" s="50"/>
      <c r="D393" s="50"/>
      <c r="E393" s="50"/>
      <c r="F393" s="15"/>
      <c r="G393" s="15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</row>
    <row r="394" spans="1:32" ht="12">
      <c r="A394" s="50"/>
      <c r="B394" s="50"/>
      <c r="C394" s="50"/>
      <c r="D394" s="50"/>
      <c r="E394" s="50"/>
      <c r="F394" s="15"/>
      <c r="G394" s="15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</row>
    <row r="395" spans="1:32" ht="12">
      <c r="A395" s="50"/>
      <c r="B395" s="50"/>
      <c r="C395" s="50"/>
      <c r="D395" s="50"/>
      <c r="E395" s="50"/>
      <c r="F395" s="15"/>
      <c r="G395" s="15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</row>
    <row r="396" spans="1:32" ht="12">
      <c r="A396" s="50"/>
      <c r="B396" s="50"/>
      <c r="C396" s="50"/>
      <c r="D396" s="50"/>
      <c r="E396" s="50"/>
      <c r="F396" s="15"/>
      <c r="G396" s="15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</row>
    <row r="397" spans="1:32" ht="12">
      <c r="A397" s="50"/>
      <c r="B397" s="50"/>
      <c r="C397" s="50"/>
      <c r="D397" s="50"/>
      <c r="E397" s="50"/>
      <c r="F397" s="15"/>
      <c r="G397" s="15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</row>
    <row r="398" spans="1:32" ht="12">
      <c r="A398" s="50"/>
      <c r="B398" s="50"/>
      <c r="C398" s="50"/>
      <c r="D398" s="50"/>
      <c r="E398" s="50"/>
      <c r="F398" s="15"/>
      <c r="G398" s="15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</row>
    <row r="399" spans="1:32" ht="12">
      <c r="A399" s="50"/>
      <c r="B399" s="50"/>
      <c r="C399" s="50"/>
      <c r="D399" s="50"/>
      <c r="E399" s="50"/>
      <c r="F399" s="15"/>
      <c r="G399" s="15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</row>
    <row r="400" spans="1:32" ht="12">
      <c r="A400" s="50"/>
      <c r="B400" s="50"/>
      <c r="C400" s="50"/>
      <c r="D400" s="50"/>
      <c r="E400" s="50"/>
      <c r="F400" s="15"/>
      <c r="G400" s="15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</row>
    <row r="401" spans="1:32" ht="12">
      <c r="A401" s="50"/>
      <c r="B401" s="50"/>
      <c r="C401" s="50"/>
      <c r="D401" s="50"/>
      <c r="E401" s="50"/>
      <c r="F401" s="15"/>
      <c r="G401" s="15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</row>
    <row r="402" spans="1:32" ht="12">
      <c r="A402" s="50"/>
      <c r="B402" s="50"/>
      <c r="C402" s="50"/>
      <c r="D402" s="50"/>
      <c r="E402" s="50"/>
      <c r="F402" s="15"/>
      <c r="G402" s="15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</row>
    <row r="403" spans="1:32" ht="12">
      <c r="A403" s="50"/>
      <c r="B403" s="50"/>
      <c r="C403" s="50"/>
      <c r="D403" s="50"/>
      <c r="E403" s="50"/>
      <c r="F403" s="15"/>
      <c r="G403" s="15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</row>
    <row r="404" spans="1:32" ht="12">
      <c r="A404" s="50"/>
      <c r="B404" s="50"/>
      <c r="C404" s="50"/>
      <c r="D404" s="50"/>
      <c r="E404" s="50"/>
      <c r="F404" s="15"/>
      <c r="G404" s="15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</row>
    <row r="405" spans="1:32" ht="12">
      <c r="A405" s="50"/>
      <c r="B405" s="50"/>
      <c r="C405" s="50"/>
      <c r="D405" s="50"/>
      <c r="E405" s="50"/>
      <c r="F405" s="15"/>
      <c r="G405" s="15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</row>
    <row r="406" spans="1:32" ht="12">
      <c r="A406" s="50"/>
      <c r="B406" s="50"/>
      <c r="C406" s="50"/>
      <c r="D406" s="50"/>
      <c r="E406" s="50"/>
      <c r="F406" s="15"/>
      <c r="G406" s="15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</row>
    <row r="407" spans="1:32" ht="12">
      <c r="A407" s="50"/>
      <c r="B407" s="50"/>
      <c r="C407" s="50"/>
      <c r="D407" s="50"/>
      <c r="E407" s="50"/>
      <c r="F407" s="15"/>
      <c r="G407" s="15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</row>
    <row r="408" spans="1:32" ht="12">
      <c r="A408" s="50"/>
      <c r="B408" s="50"/>
      <c r="C408" s="50"/>
      <c r="D408" s="50"/>
      <c r="E408" s="50"/>
      <c r="F408" s="15"/>
      <c r="G408" s="15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</row>
    <row r="409" spans="1:32" ht="12">
      <c r="A409" s="50"/>
      <c r="B409" s="50"/>
      <c r="C409" s="50"/>
      <c r="D409" s="50"/>
      <c r="E409" s="50"/>
      <c r="F409" s="15"/>
      <c r="G409" s="15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</row>
    <row r="410" spans="1:32" ht="12">
      <c r="A410" s="50"/>
      <c r="B410" s="50"/>
      <c r="C410" s="50"/>
      <c r="D410" s="50"/>
      <c r="E410" s="50"/>
      <c r="F410" s="15"/>
      <c r="G410" s="15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</row>
    <row r="411" spans="1:32" ht="12">
      <c r="A411" s="50"/>
      <c r="B411" s="50"/>
      <c r="C411" s="50"/>
      <c r="D411" s="50"/>
      <c r="E411" s="50"/>
      <c r="F411" s="15"/>
      <c r="G411" s="15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</row>
    <row r="412" spans="1:32" ht="12">
      <c r="A412" s="50"/>
      <c r="B412" s="50"/>
      <c r="C412" s="50"/>
      <c r="D412" s="50"/>
      <c r="E412" s="50"/>
      <c r="F412" s="15"/>
      <c r="G412" s="15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</row>
    <row r="413" spans="1:32" ht="12">
      <c r="A413" s="50"/>
      <c r="B413" s="50"/>
      <c r="C413" s="50"/>
      <c r="D413" s="50"/>
      <c r="E413" s="50"/>
      <c r="F413" s="15"/>
      <c r="G413" s="15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</row>
    <row r="414" spans="1:32" ht="12">
      <c r="A414" s="50"/>
      <c r="B414" s="50"/>
      <c r="C414" s="50"/>
      <c r="D414" s="50"/>
      <c r="E414" s="50"/>
      <c r="F414" s="15"/>
      <c r="G414" s="15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</row>
    <row r="415" spans="1:32" ht="12">
      <c r="A415" s="50"/>
      <c r="B415" s="50"/>
      <c r="C415" s="50"/>
      <c r="D415" s="50"/>
      <c r="E415" s="50"/>
      <c r="F415" s="15"/>
      <c r="G415" s="15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</row>
    <row r="416" spans="1:32" ht="12">
      <c r="A416" s="50"/>
      <c r="B416" s="50"/>
      <c r="C416" s="50"/>
      <c r="D416" s="50"/>
      <c r="E416" s="50"/>
      <c r="F416" s="15"/>
      <c r="G416" s="15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</row>
    <row r="417" spans="1:32" ht="12">
      <c r="A417" s="50"/>
      <c r="B417" s="50"/>
      <c r="C417" s="50"/>
      <c r="D417" s="50"/>
      <c r="E417" s="50"/>
      <c r="F417" s="15"/>
      <c r="G417" s="15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</row>
    <row r="418" spans="1:32" ht="12">
      <c r="A418" s="50"/>
      <c r="B418" s="50"/>
      <c r="C418" s="50"/>
      <c r="D418" s="50"/>
      <c r="E418" s="50"/>
      <c r="F418" s="15"/>
      <c r="G418" s="15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</row>
    <row r="419" spans="1:32" ht="12">
      <c r="A419" s="50"/>
      <c r="B419" s="50"/>
      <c r="C419" s="50"/>
      <c r="D419" s="50"/>
      <c r="E419" s="50"/>
      <c r="F419" s="15"/>
      <c r="G419" s="15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</row>
    <row r="420" spans="1:32" ht="12">
      <c r="A420" s="50"/>
      <c r="B420" s="50"/>
      <c r="C420" s="50"/>
      <c r="D420" s="50"/>
      <c r="E420" s="50"/>
      <c r="F420" s="15"/>
      <c r="G420" s="15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</row>
    <row r="421" spans="1:32" ht="12">
      <c r="A421" s="50"/>
      <c r="B421" s="50"/>
      <c r="C421" s="50"/>
      <c r="D421" s="50"/>
      <c r="E421" s="50"/>
      <c r="F421" s="15"/>
      <c r="G421" s="15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</row>
    <row r="422" spans="1:32" ht="12">
      <c r="A422" s="50"/>
      <c r="B422" s="50"/>
      <c r="C422" s="50"/>
      <c r="D422" s="50"/>
      <c r="E422" s="50"/>
      <c r="F422" s="15"/>
      <c r="G422" s="15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</row>
    <row r="423" spans="1:32" ht="12">
      <c r="A423" s="50"/>
      <c r="B423" s="50"/>
      <c r="C423" s="50"/>
      <c r="D423" s="50"/>
      <c r="E423" s="50"/>
      <c r="F423" s="15"/>
      <c r="G423" s="15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</row>
    <row r="424" spans="1:32" ht="12">
      <c r="A424" s="50"/>
      <c r="B424" s="50"/>
      <c r="C424" s="50"/>
      <c r="D424" s="50"/>
      <c r="E424" s="50"/>
      <c r="F424" s="15"/>
      <c r="G424" s="15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</row>
    <row r="425" spans="1:32" ht="12">
      <c r="A425" s="50"/>
      <c r="B425" s="50"/>
      <c r="C425" s="50"/>
      <c r="D425" s="50"/>
      <c r="E425" s="50"/>
      <c r="F425" s="15"/>
      <c r="G425" s="15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</row>
    <row r="426" spans="1:32" ht="12">
      <c r="A426" s="50"/>
      <c r="B426" s="50"/>
      <c r="C426" s="50"/>
      <c r="D426" s="50"/>
      <c r="E426" s="50"/>
      <c r="F426" s="15"/>
      <c r="G426" s="15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</row>
    <row r="427" spans="1:32" ht="12">
      <c r="A427" s="50"/>
      <c r="B427" s="50"/>
      <c r="C427" s="50"/>
      <c r="D427" s="50"/>
      <c r="E427" s="50"/>
      <c r="F427" s="15"/>
      <c r="G427" s="15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</row>
    <row r="428" spans="1:32" ht="12">
      <c r="A428" s="50"/>
      <c r="B428" s="50"/>
      <c r="C428" s="50"/>
      <c r="D428" s="50"/>
      <c r="E428" s="50"/>
      <c r="F428" s="15"/>
      <c r="G428" s="15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</row>
    <row r="429" spans="1:32" ht="12">
      <c r="A429" s="50"/>
      <c r="B429" s="50"/>
      <c r="C429" s="50"/>
      <c r="D429" s="50"/>
      <c r="E429" s="50"/>
      <c r="F429" s="15"/>
      <c r="G429" s="15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</row>
    <row r="430" spans="1:32" ht="12">
      <c r="A430" s="50"/>
      <c r="B430" s="50"/>
      <c r="C430" s="50"/>
      <c r="D430" s="50"/>
      <c r="E430" s="50"/>
      <c r="F430" s="15"/>
      <c r="G430" s="15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</row>
    <row r="431" spans="1:32" ht="12">
      <c r="A431" s="50"/>
      <c r="B431" s="50"/>
      <c r="C431" s="50"/>
      <c r="D431" s="50"/>
      <c r="E431" s="50"/>
      <c r="F431" s="15"/>
      <c r="G431" s="15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</row>
    <row r="432" spans="1:32" ht="12">
      <c r="A432" s="50"/>
      <c r="B432" s="50"/>
      <c r="C432" s="50"/>
      <c r="D432" s="50"/>
      <c r="E432" s="50"/>
      <c r="F432" s="15"/>
      <c r="G432" s="15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</row>
    <row r="433" spans="1:32" ht="12">
      <c r="A433" s="50"/>
      <c r="B433" s="50"/>
      <c r="C433" s="50"/>
      <c r="D433" s="50"/>
      <c r="E433" s="50"/>
      <c r="F433" s="15"/>
      <c r="G433" s="15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</row>
    <row r="434" spans="1:32" ht="12">
      <c r="A434" s="50"/>
      <c r="B434" s="50"/>
      <c r="C434" s="50"/>
      <c r="D434" s="50"/>
      <c r="E434" s="50"/>
      <c r="F434" s="15"/>
      <c r="G434" s="15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</row>
    <row r="435" spans="1:32" ht="12">
      <c r="A435" s="50"/>
      <c r="B435" s="50"/>
      <c r="C435" s="50"/>
      <c r="D435" s="50"/>
      <c r="E435" s="50"/>
      <c r="F435" s="15"/>
      <c r="G435" s="15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</row>
    <row r="436" spans="1:32" ht="12">
      <c r="A436" s="50"/>
      <c r="B436" s="50"/>
      <c r="C436" s="50"/>
      <c r="D436" s="50"/>
      <c r="E436" s="50"/>
      <c r="F436" s="15"/>
      <c r="G436" s="15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</row>
    <row r="437" spans="1:32" ht="12">
      <c r="A437" s="50"/>
      <c r="B437" s="50"/>
      <c r="C437" s="50"/>
      <c r="D437" s="50"/>
      <c r="E437" s="50"/>
      <c r="F437" s="15"/>
      <c r="G437" s="15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</row>
    <row r="438" spans="1:32" ht="12">
      <c r="A438" s="50"/>
      <c r="B438" s="50"/>
      <c r="C438" s="50"/>
      <c r="D438" s="50"/>
      <c r="E438" s="50"/>
      <c r="F438" s="15"/>
      <c r="G438" s="15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</row>
    <row r="439" spans="1:32" ht="12">
      <c r="A439" s="50"/>
      <c r="B439" s="50"/>
      <c r="C439" s="50"/>
      <c r="D439" s="50"/>
      <c r="E439" s="50"/>
      <c r="F439" s="15"/>
      <c r="G439" s="15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</row>
    <row r="440" spans="1:32" ht="12">
      <c r="A440" s="50"/>
      <c r="B440" s="50"/>
      <c r="C440" s="50"/>
      <c r="D440" s="50"/>
      <c r="E440" s="50"/>
      <c r="F440" s="15"/>
      <c r="G440" s="15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</row>
    <row r="441" spans="1:32" ht="12">
      <c r="A441" s="50"/>
      <c r="B441" s="50"/>
      <c r="C441" s="50"/>
      <c r="D441" s="50"/>
      <c r="E441" s="50"/>
      <c r="F441" s="15"/>
      <c r="G441" s="15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</row>
    <row r="442" spans="1:32" ht="12">
      <c r="A442" s="50"/>
      <c r="B442" s="50"/>
      <c r="C442" s="50"/>
      <c r="D442" s="50"/>
      <c r="E442" s="50"/>
      <c r="F442" s="15"/>
      <c r="G442" s="15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</row>
    <row r="443" spans="1:32" ht="12">
      <c r="A443" s="50"/>
      <c r="B443" s="50"/>
      <c r="C443" s="50"/>
      <c r="D443" s="50"/>
      <c r="E443" s="50"/>
      <c r="F443" s="15"/>
      <c r="G443" s="15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</row>
    <row r="444" spans="1:32" ht="12">
      <c r="A444" s="50"/>
      <c r="B444" s="50"/>
      <c r="C444" s="50"/>
      <c r="D444" s="50"/>
      <c r="E444" s="50"/>
      <c r="F444" s="15"/>
      <c r="G444" s="15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</row>
    <row r="445" spans="1:32" ht="12">
      <c r="A445" s="50"/>
      <c r="B445" s="50"/>
      <c r="C445" s="50"/>
      <c r="D445" s="50"/>
      <c r="E445" s="50"/>
      <c r="F445" s="15"/>
      <c r="G445" s="15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</row>
    <row r="446" spans="1:32" ht="12">
      <c r="A446" s="50"/>
      <c r="B446" s="50"/>
      <c r="C446" s="50"/>
      <c r="D446" s="50"/>
      <c r="E446" s="50"/>
      <c r="F446" s="15"/>
      <c r="G446" s="15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</row>
    <row r="447" spans="1:32" ht="12">
      <c r="A447" s="50"/>
      <c r="B447" s="50"/>
      <c r="C447" s="50"/>
      <c r="D447" s="50"/>
      <c r="E447" s="50"/>
      <c r="F447" s="15"/>
      <c r="G447" s="15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</row>
    <row r="448" spans="1:32" ht="12">
      <c r="A448" s="50"/>
      <c r="B448" s="50"/>
      <c r="C448" s="50"/>
      <c r="D448" s="50"/>
      <c r="E448" s="50"/>
      <c r="F448" s="15"/>
      <c r="G448" s="15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</row>
    <row r="449" spans="1:32" ht="12">
      <c r="A449" s="50"/>
      <c r="B449" s="50"/>
      <c r="C449" s="50"/>
      <c r="D449" s="50"/>
      <c r="E449" s="50"/>
      <c r="F449" s="15"/>
      <c r="G449" s="15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</row>
    <row r="450" spans="1:32" ht="12">
      <c r="A450" s="50"/>
      <c r="B450" s="50"/>
      <c r="C450" s="50"/>
      <c r="D450" s="50"/>
      <c r="E450" s="50"/>
      <c r="F450" s="15"/>
      <c r="G450" s="15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</row>
    <row r="451" spans="1:32" ht="12">
      <c r="A451" s="50"/>
      <c r="B451" s="50"/>
      <c r="C451" s="50"/>
      <c r="D451" s="50"/>
      <c r="E451" s="50"/>
      <c r="F451" s="15"/>
      <c r="G451" s="15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</row>
    <row r="452" spans="1:32" ht="12">
      <c r="A452" s="50"/>
      <c r="B452" s="50"/>
      <c r="C452" s="50"/>
      <c r="D452" s="50"/>
      <c r="E452" s="50"/>
      <c r="F452" s="15"/>
      <c r="G452" s="15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</row>
    <row r="453" spans="1:32" ht="12">
      <c r="A453" s="50"/>
      <c r="B453" s="50"/>
      <c r="C453" s="50"/>
      <c r="D453" s="50"/>
      <c r="E453" s="50"/>
      <c r="F453" s="15"/>
      <c r="G453" s="15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</row>
    <row r="454" spans="1:32" ht="12">
      <c r="A454" s="50"/>
      <c r="B454" s="50"/>
      <c r="C454" s="50"/>
      <c r="D454" s="50"/>
      <c r="E454" s="50"/>
      <c r="F454" s="15"/>
      <c r="G454" s="15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</row>
    <row r="455" spans="1:32" ht="12">
      <c r="A455" s="50"/>
      <c r="B455" s="50"/>
      <c r="C455" s="50"/>
      <c r="D455" s="50"/>
      <c r="E455" s="50"/>
      <c r="F455" s="15"/>
      <c r="G455" s="15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</row>
    <row r="456" spans="1:32" ht="12">
      <c r="A456" s="50"/>
      <c r="B456" s="50"/>
      <c r="C456" s="50"/>
      <c r="D456" s="50"/>
      <c r="E456" s="50"/>
      <c r="F456" s="15"/>
      <c r="G456" s="15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</row>
    <row r="457" spans="1:32" ht="12">
      <c r="A457" s="50"/>
      <c r="B457" s="50"/>
      <c r="C457" s="50"/>
      <c r="D457" s="50"/>
      <c r="E457" s="50"/>
      <c r="F457" s="15"/>
      <c r="G457" s="15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</row>
    <row r="458" spans="1:32" ht="12">
      <c r="A458" s="50"/>
      <c r="B458" s="50"/>
      <c r="C458" s="50"/>
      <c r="D458" s="50"/>
      <c r="E458" s="50"/>
      <c r="F458" s="15"/>
      <c r="G458" s="15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</row>
    <row r="459" spans="1:32" ht="12">
      <c r="A459" s="50"/>
      <c r="B459" s="50"/>
      <c r="C459" s="50"/>
      <c r="D459" s="50"/>
      <c r="E459" s="50"/>
      <c r="F459" s="15"/>
      <c r="G459" s="15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</row>
    <row r="460" spans="1:32" ht="12">
      <c r="A460" s="50"/>
      <c r="B460" s="50"/>
      <c r="C460" s="50"/>
      <c r="D460" s="50"/>
      <c r="E460" s="50"/>
      <c r="F460" s="15"/>
      <c r="G460" s="15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</row>
    <row r="461" spans="1:32" ht="12">
      <c r="A461" s="50"/>
      <c r="B461" s="50"/>
      <c r="C461" s="50"/>
      <c r="D461" s="50"/>
      <c r="E461" s="50"/>
      <c r="F461" s="15"/>
      <c r="G461" s="15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</row>
    <row r="462" spans="1:32" ht="12">
      <c r="A462" s="50"/>
      <c r="B462" s="50"/>
      <c r="C462" s="50"/>
      <c r="D462" s="50"/>
      <c r="E462" s="50"/>
      <c r="F462" s="15"/>
      <c r="G462" s="15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</row>
    <row r="463" spans="1:32" ht="12">
      <c r="A463" s="50"/>
      <c r="B463" s="50"/>
      <c r="C463" s="50"/>
      <c r="D463" s="50"/>
      <c r="E463" s="50"/>
      <c r="F463" s="15"/>
      <c r="G463" s="15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</row>
    <row r="464" spans="1:32" ht="12">
      <c r="A464" s="50"/>
      <c r="B464" s="50"/>
      <c r="C464" s="50"/>
      <c r="D464" s="50"/>
      <c r="E464" s="50"/>
      <c r="F464" s="15"/>
      <c r="G464" s="15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</row>
    <row r="465" spans="1:32" ht="12">
      <c r="A465" s="50"/>
      <c r="B465" s="50"/>
      <c r="C465" s="50"/>
      <c r="D465" s="50"/>
      <c r="E465" s="50"/>
      <c r="F465" s="15"/>
      <c r="G465" s="15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</row>
    <row r="466" spans="1:32" ht="12">
      <c r="A466" s="50"/>
      <c r="B466" s="50"/>
      <c r="C466" s="50"/>
      <c r="D466" s="50"/>
      <c r="E466" s="50"/>
      <c r="F466" s="15"/>
      <c r="G466" s="15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</row>
    <row r="467" spans="1:32" ht="12">
      <c r="A467" s="50"/>
      <c r="B467" s="50"/>
      <c r="C467" s="50"/>
      <c r="D467" s="50"/>
      <c r="E467" s="50"/>
      <c r="F467" s="15"/>
      <c r="G467" s="15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</row>
    <row r="468" spans="1:32" ht="12">
      <c r="A468" s="50"/>
      <c r="B468" s="50"/>
      <c r="C468" s="50"/>
      <c r="D468" s="50"/>
      <c r="E468" s="50"/>
      <c r="F468" s="15"/>
      <c r="G468" s="15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</row>
    <row r="469" spans="1:32" ht="12">
      <c r="A469" s="50"/>
      <c r="B469" s="50"/>
      <c r="C469" s="50"/>
      <c r="D469" s="50"/>
      <c r="E469" s="50"/>
      <c r="F469" s="15"/>
      <c r="G469" s="15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</row>
    <row r="470" spans="1:32" ht="12">
      <c r="A470" s="50"/>
      <c r="B470" s="50"/>
      <c r="C470" s="50"/>
      <c r="D470" s="50"/>
      <c r="E470" s="50"/>
      <c r="F470" s="15"/>
      <c r="G470" s="15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</row>
    <row r="471" spans="1:32" ht="12">
      <c r="A471" s="50"/>
      <c r="B471" s="50"/>
      <c r="C471" s="50"/>
      <c r="D471" s="50"/>
      <c r="E471" s="50"/>
      <c r="F471" s="15"/>
      <c r="G471" s="15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</row>
    <row r="472" spans="1:32" ht="12">
      <c r="A472" s="50"/>
      <c r="B472" s="50"/>
      <c r="C472" s="50"/>
      <c r="D472" s="50"/>
      <c r="E472" s="50"/>
      <c r="F472" s="15"/>
      <c r="G472" s="15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</row>
    <row r="473" spans="1:32" ht="12">
      <c r="A473" s="50"/>
      <c r="B473" s="50"/>
      <c r="C473" s="50"/>
      <c r="D473" s="50"/>
      <c r="E473" s="50"/>
      <c r="F473" s="15"/>
      <c r="G473" s="15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</row>
    <row r="474" spans="1:32" ht="12">
      <c r="A474" s="50"/>
      <c r="B474" s="50"/>
      <c r="C474" s="50"/>
      <c r="D474" s="50"/>
      <c r="E474" s="50"/>
      <c r="F474" s="15"/>
      <c r="G474" s="15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</row>
    <row r="475" spans="1:32" ht="12">
      <c r="A475" s="50"/>
      <c r="B475" s="50"/>
      <c r="C475" s="50"/>
      <c r="D475" s="50"/>
      <c r="E475" s="50"/>
      <c r="F475" s="15"/>
      <c r="G475" s="15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</row>
    <row r="476" spans="1:32" ht="12">
      <c r="A476" s="50"/>
      <c r="B476" s="50"/>
      <c r="C476" s="50"/>
      <c r="D476" s="50"/>
      <c r="E476" s="50"/>
      <c r="F476" s="15"/>
      <c r="G476" s="15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</row>
    <row r="477" spans="1:32" ht="12">
      <c r="A477" s="50"/>
      <c r="B477" s="50"/>
      <c r="C477" s="50"/>
      <c r="D477" s="50"/>
      <c r="E477" s="50"/>
      <c r="F477" s="15"/>
      <c r="G477" s="15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</row>
    <row r="478" spans="1:32" ht="12">
      <c r="A478" s="50"/>
      <c r="B478" s="50"/>
      <c r="C478" s="50"/>
      <c r="D478" s="50"/>
      <c r="E478" s="50"/>
      <c r="F478" s="15"/>
      <c r="G478" s="15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</row>
    <row r="479" spans="1:32" ht="12">
      <c r="A479" s="50"/>
      <c r="B479" s="50"/>
      <c r="C479" s="50"/>
      <c r="D479" s="50"/>
      <c r="E479" s="50"/>
      <c r="F479" s="15"/>
      <c r="G479" s="15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</row>
    <row r="480" spans="1:32" ht="12">
      <c r="A480" s="50"/>
      <c r="B480" s="50"/>
      <c r="C480" s="50"/>
      <c r="D480" s="50"/>
      <c r="E480" s="50"/>
      <c r="F480" s="15"/>
      <c r="G480" s="15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</row>
    <row r="481" spans="1:32" ht="12">
      <c r="A481" s="50"/>
      <c r="B481" s="50"/>
      <c r="C481" s="50"/>
      <c r="D481" s="50"/>
      <c r="E481" s="50"/>
      <c r="F481" s="15"/>
      <c r="G481" s="15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</row>
    <row r="482" spans="1:32" ht="12">
      <c r="A482" s="50"/>
      <c r="B482" s="50"/>
      <c r="C482" s="50"/>
      <c r="D482" s="50"/>
      <c r="E482" s="50"/>
      <c r="F482" s="15"/>
      <c r="G482" s="15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</row>
    <row r="483" spans="1:32" ht="12">
      <c r="A483" s="50"/>
      <c r="B483" s="50"/>
      <c r="C483" s="50"/>
      <c r="D483" s="50"/>
      <c r="E483" s="50"/>
      <c r="F483" s="15"/>
      <c r="G483" s="15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</row>
    <row r="484" spans="1:32" ht="12">
      <c r="A484" s="50"/>
      <c r="B484" s="50"/>
      <c r="C484" s="50"/>
      <c r="D484" s="50"/>
      <c r="E484" s="50"/>
      <c r="F484" s="15"/>
      <c r="G484" s="15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</row>
    <row r="485" spans="1:32" ht="12">
      <c r="A485" s="50"/>
      <c r="B485" s="50"/>
      <c r="C485" s="50"/>
      <c r="D485" s="50"/>
      <c r="E485" s="50"/>
      <c r="F485" s="15"/>
      <c r="G485" s="15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</row>
    <row r="486" spans="1:32" ht="12">
      <c r="A486" s="50"/>
      <c r="B486" s="50"/>
      <c r="C486" s="50"/>
      <c r="D486" s="50"/>
      <c r="E486" s="50"/>
      <c r="F486" s="15"/>
      <c r="G486" s="15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</row>
    <row r="487" spans="1:32" ht="12">
      <c r="A487" s="50"/>
      <c r="B487" s="50"/>
      <c r="C487" s="50"/>
      <c r="D487" s="50"/>
      <c r="E487" s="50"/>
      <c r="F487" s="15"/>
      <c r="G487" s="15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</row>
    <row r="488" spans="1:32" ht="12">
      <c r="A488" s="50"/>
      <c r="B488" s="50"/>
      <c r="C488" s="50"/>
      <c r="D488" s="50"/>
      <c r="E488" s="50"/>
      <c r="F488" s="15"/>
      <c r="G488" s="15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</row>
    <row r="489" spans="1:32" ht="12">
      <c r="A489" s="50"/>
      <c r="B489" s="50"/>
      <c r="C489" s="50"/>
      <c r="D489" s="50"/>
      <c r="E489" s="50"/>
      <c r="F489" s="15"/>
      <c r="G489" s="15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</row>
    <row r="490" spans="1:32" ht="12">
      <c r="A490" s="50"/>
      <c r="B490" s="50"/>
      <c r="C490" s="50"/>
      <c r="D490" s="50"/>
      <c r="E490" s="50"/>
      <c r="F490" s="15"/>
      <c r="G490" s="15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</row>
    <row r="491" spans="1:32" ht="12">
      <c r="A491" s="50"/>
      <c r="B491" s="50"/>
      <c r="C491" s="50"/>
      <c r="D491" s="50"/>
      <c r="E491" s="50"/>
      <c r="F491" s="15"/>
      <c r="G491" s="15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</row>
    <row r="492" spans="1:32" ht="12">
      <c r="A492" s="50"/>
      <c r="B492" s="50"/>
      <c r="C492" s="50"/>
      <c r="D492" s="50"/>
      <c r="E492" s="50"/>
      <c r="F492" s="15"/>
      <c r="G492" s="15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</row>
    <row r="493" spans="1:32" ht="12">
      <c r="A493" s="50"/>
      <c r="B493" s="50"/>
      <c r="C493" s="50"/>
      <c r="D493" s="50"/>
      <c r="E493" s="50"/>
      <c r="F493" s="15"/>
      <c r="G493" s="15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</row>
    <row r="494" spans="1:32" ht="12">
      <c r="A494" s="50"/>
      <c r="B494" s="50"/>
      <c r="C494" s="50"/>
      <c r="D494" s="50"/>
      <c r="E494" s="50"/>
      <c r="F494" s="15"/>
      <c r="G494" s="15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</row>
    <row r="495" spans="1:32" ht="12">
      <c r="A495" s="50"/>
      <c r="B495" s="50"/>
      <c r="C495" s="50"/>
      <c r="D495" s="50"/>
      <c r="E495" s="50"/>
      <c r="F495" s="15"/>
      <c r="G495" s="15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</row>
    <row r="496" spans="1:32" ht="12">
      <c r="A496" s="50"/>
      <c r="B496" s="50"/>
      <c r="C496" s="50"/>
      <c r="D496" s="50"/>
      <c r="E496" s="50"/>
      <c r="F496" s="15"/>
      <c r="G496" s="15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</row>
    <row r="497" spans="1:32" ht="12">
      <c r="A497" s="50"/>
      <c r="B497" s="50"/>
      <c r="C497" s="50"/>
      <c r="D497" s="50"/>
      <c r="E497" s="50"/>
      <c r="F497" s="15"/>
      <c r="G497" s="15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</row>
    <row r="498" spans="1:32" ht="12">
      <c r="A498" s="50"/>
      <c r="B498" s="50"/>
      <c r="C498" s="50"/>
      <c r="D498" s="50"/>
      <c r="E498" s="50"/>
      <c r="F498" s="15"/>
      <c r="G498" s="15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</row>
    <row r="499" spans="1:32" ht="12">
      <c r="A499" s="50"/>
      <c r="B499" s="50"/>
      <c r="C499" s="50"/>
      <c r="D499" s="50"/>
      <c r="E499" s="50"/>
      <c r="F499" s="15"/>
      <c r="G499" s="15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</row>
    <row r="500" spans="1:32" ht="12">
      <c r="A500" s="50"/>
      <c r="B500" s="50"/>
      <c r="C500" s="50"/>
      <c r="D500" s="50"/>
      <c r="E500" s="50"/>
      <c r="F500" s="15"/>
      <c r="G500" s="15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</row>
    <row r="501" spans="1:32" ht="12">
      <c r="A501" s="50"/>
      <c r="B501" s="50"/>
      <c r="C501" s="50"/>
      <c r="D501" s="50"/>
      <c r="E501" s="50"/>
      <c r="F501" s="15"/>
      <c r="G501" s="15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</row>
    <row r="502" spans="1:32" ht="12">
      <c r="A502" s="50"/>
      <c r="B502" s="50"/>
      <c r="C502" s="50"/>
      <c r="D502" s="50"/>
      <c r="E502" s="50"/>
      <c r="F502" s="15"/>
      <c r="G502" s="15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</row>
    <row r="503" spans="1:32" ht="12">
      <c r="A503" s="50"/>
      <c r="B503" s="50"/>
      <c r="C503" s="50"/>
      <c r="D503" s="50"/>
      <c r="E503" s="50"/>
      <c r="F503" s="15"/>
      <c r="G503" s="15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</row>
    <row r="504" spans="1:32" ht="12">
      <c r="A504" s="50"/>
      <c r="B504" s="50"/>
      <c r="C504" s="50"/>
      <c r="D504" s="50"/>
      <c r="E504" s="50"/>
      <c r="F504" s="15"/>
      <c r="G504" s="15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</row>
    <row r="505" spans="1:32" ht="12">
      <c r="A505" s="50"/>
      <c r="B505" s="50"/>
      <c r="C505" s="50"/>
      <c r="D505" s="50"/>
      <c r="E505" s="50"/>
      <c r="F505" s="15"/>
      <c r="G505" s="15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</row>
    <row r="506" spans="1:32" ht="12">
      <c r="A506" s="50"/>
      <c r="B506" s="50"/>
      <c r="C506" s="50"/>
      <c r="D506" s="50"/>
      <c r="E506" s="50"/>
      <c r="F506" s="15"/>
      <c r="G506" s="15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</row>
    <row r="507" spans="1:32" ht="12">
      <c r="A507" s="50"/>
      <c r="B507" s="50"/>
      <c r="C507" s="50"/>
      <c r="D507" s="50"/>
      <c r="E507" s="50"/>
      <c r="F507" s="15"/>
      <c r="G507" s="15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</row>
    <row r="508" spans="1:32" ht="12">
      <c r="A508" s="50"/>
      <c r="B508" s="50"/>
      <c r="C508" s="50"/>
      <c r="D508" s="50"/>
      <c r="E508" s="50"/>
      <c r="F508" s="15"/>
      <c r="G508" s="15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</row>
    <row r="509" spans="1:32" ht="12">
      <c r="A509" s="50"/>
      <c r="B509" s="50"/>
      <c r="C509" s="50"/>
      <c r="D509" s="50"/>
      <c r="E509" s="50"/>
      <c r="F509" s="15"/>
      <c r="G509" s="15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</row>
    <row r="510" spans="1:32" ht="12">
      <c r="A510" s="50"/>
      <c r="B510" s="50"/>
      <c r="C510" s="50"/>
      <c r="D510" s="50"/>
      <c r="E510" s="50"/>
      <c r="F510" s="15"/>
      <c r="G510" s="15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</row>
    <row r="511" spans="1:32" ht="12">
      <c r="A511" s="50"/>
      <c r="B511" s="50"/>
      <c r="C511" s="50"/>
      <c r="D511" s="50"/>
      <c r="E511" s="50"/>
      <c r="F511" s="15"/>
      <c r="G511" s="15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</row>
    <row r="512" spans="1:32" ht="12">
      <c r="A512" s="50"/>
      <c r="B512" s="50"/>
      <c r="C512" s="50"/>
      <c r="D512" s="50"/>
      <c r="E512" s="50"/>
      <c r="F512" s="15"/>
      <c r="G512" s="15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</row>
    <row r="513" spans="1:32" ht="12">
      <c r="A513" s="50"/>
      <c r="B513" s="50"/>
      <c r="C513" s="50"/>
      <c r="D513" s="50"/>
      <c r="E513" s="50"/>
      <c r="F513" s="15"/>
      <c r="G513" s="15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</row>
    <row r="514" spans="1:32" ht="12">
      <c r="A514" s="50"/>
      <c r="B514" s="50"/>
      <c r="C514" s="50"/>
      <c r="D514" s="50"/>
      <c r="E514" s="50"/>
      <c r="F514" s="15"/>
      <c r="G514" s="15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</row>
    <row r="515" spans="1:32" ht="12">
      <c r="A515" s="50"/>
      <c r="B515" s="50"/>
      <c r="C515" s="50"/>
      <c r="D515" s="50"/>
      <c r="E515" s="50"/>
      <c r="F515" s="15"/>
      <c r="G515" s="15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</row>
    <row r="516" spans="1:32" ht="12">
      <c r="A516" s="50"/>
      <c r="B516" s="50"/>
      <c r="C516" s="50"/>
      <c r="D516" s="50"/>
      <c r="E516" s="50"/>
      <c r="F516" s="15"/>
      <c r="G516" s="15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</row>
    <row r="517" spans="1:32" ht="12">
      <c r="A517" s="50"/>
      <c r="B517" s="50"/>
      <c r="C517" s="50"/>
      <c r="D517" s="50"/>
      <c r="E517" s="50"/>
      <c r="F517" s="15"/>
      <c r="G517" s="15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</row>
    <row r="518" spans="1:32" ht="12">
      <c r="A518" s="50"/>
      <c r="B518" s="50"/>
      <c r="C518" s="50"/>
      <c r="D518" s="50"/>
      <c r="E518" s="50"/>
      <c r="F518" s="15"/>
      <c r="G518" s="15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</row>
    <row r="519" spans="1:32" ht="12">
      <c r="A519" s="50"/>
      <c r="B519" s="50"/>
      <c r="C519" s="50"/>
      <c r="D519" s="50"/>
      <c r="E519" s="50"/>
      <c r="F519" s="15"/>
      <c r="G519" s="15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</row>
    <row r="520" spans="1:32" ht="12">
      <c r="A520" s="50"/>
      <c r="B520" s="50"/>
      <c r="C520" s="50"/>
      <c r="D520" s="50"/>
      <c r="E520" s="50"/>
      <c r="F520" s="15"/>
      <c r="G520" s="15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</row>
    <row r="521" spans="1:32" ht="12">
      <c r="A521" s="50"/>
      <c r="B521" s="50"/>
      <c r="C521" s="50"/>
      <c r="D521" s="50"/>
      <c r="E521" s="50"/>
      <c r="F521" s="15"/>
      <c r="G521" s="15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</row>
    <row r="522" spans="1:32" ht="12">
      <c r="A522" s="50"/>
      <c r="B522" s="50"/>
      <c r="C522" s="50"/>
      <c r="D522" s="50"/>
      <c r="E522" s="50"/>
      <c r="F522" s="15"/>
      <c r="G522" s="15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</row>
    <row r="523" spans="1:32" ht="12">
      <c r="A523" s="50"/>
      <c r="B523" s="50"/>
      <c r="C523" s="50"/>
      <c r="D523" s="50"/>
      <c r="E523" s="50"/>
      <c r="F523" s="15"/>
      <c r="G523" s="15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</row>
    <row r="524" spans="1:32" ht="12">
      <c r="A524" s="50"/>
      <c r="B524" s="50"/>
      <c r="C524" s="50"/>
      <c r="D524" s="50"/>
      <c r="E524" s="50"/>
      <c r="F524" s="15"/>
      <c r="G524" s="15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</row>
    <row r="525" spans="1:32" ht="12">
      <c r="A525" s="50"/>
      <c r="B525" s="50"/>
      <c r="C525" s="50"/>
      <c r="D525" s="50"/>
      <c r="E525" s="50"/>
      <c r="F525" s="15"/>
      <c r="G525" s="15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</row>
    <row r="526" spans="1:32" ht="12">
      <c r="A526" s="50"/>
      <c r="B526" s="50"/>
      <c r="C526" s="50"/>
      <c r="D526" s="50"/>
      <c r="E526" s="50"/>
      <c r="F526" s="15"/>
      <c r="G526" s="15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</row>
    <row r="527" spans="1:32" ht="12">
      <c r="A527" s="50"/>
      <c r="B527" s="50"/>
      <c r="C527" s="50"/>
      <c r="D527" s="50"/>
      <c r="E527" s="50"/>
      <c r="F527" s="15"/>
      <c r="G527" s="15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</row>
    <row r="528" spans="1:32" ht="12">
      <c r="A528" s="50"/>
      <c r="B528" s="50"/>
      <c r="C528" s="50"/>
      <c r="D528" s="50"/>
      <c r="E528" s="50"/>
      <c r="F528" s="15"/>
      <c r="G528" s="15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</row>
    <row r="529" spans="1:32" ht="12">
      <c r="A529" s="50"/>
      <c r="B529" s="50"/>
      <c r="C529" s="50"/>
      <c r="D529" s="50"/>
      <c r="E529" s="50"/>
      <c r="F529" s="15"/>
      <c r="G529" s="15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</row>
    <row r="530" spans="1:32" ht="12">
      <c r="A530" s="50"/>
      <c r="B530" s="50"/>
      <c r="C530" s="50"/>
      <c r="D530" s="50"/>
      <c r="E530" s="50"/>
      <c r="F530" s="15"/>
      <c r="G530" s="15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</row>
    <row r="531" spans="1:32" ht="12">
      <c r="A531" s="50"/>
      <c r="B531" s="50"/>
      <c r="C531" s="50"/>
      <c r="D531" s="50"/>
      <c r="E531" s="50"/>
      <c r="F531" s="15"/>
      <c r="G531" s="15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</row>
    <row r="532" spans="1:32" ht="12">
      <c r="A532" s="50"/>
      <c r="B532" s="50"/>
      <c r="C532" s="50"/>
      <c r="D532" s="50"/>
      <c r="E532" s="50"/>
      <c r="F532" s="15"/>
      <c r="G532" s="15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</row>
  </sheetData>
  <sheetProtection password="DE98" sheet="1"/>
  <mergeCells count="971">
    <mergeCell ref="X101:Z101"/>
    <mergeCell ref="AA101:AC101"/>
    <mergeCell ref="AD101:AF101"/>
    <mergeCell ref="F101:G101"/>
    <mergeCell ref="H101:K101"/>
    <mergeCell ref="L101:N101"/>
    <mergeCell ref="O101:Q101"/>
    <mergeCell ref="R101:T101"/>
    <mergeCell ref="U101:W101"/>
    <mergeCell ref="R90:T90"/>
    <mergeCell ref="R104:T104"/>
    <mergeCell ref="R102:T102"/>
    <mergeCell ref="O102:Q102"/>
    <mergeCell ref="O99:Q99"/>
    <mergeCell ref="O98:Q98"/>
    <mergeCell ref="R100:T100"/>
    <mergeCell ref="R103:T103"/>
    <mergeCell ref="R99:T99"/>
    <mergeCell ref="O100:Q100"/>
    <mergeCell ref="L59:N59"/>
    <mergeCell ref="L58:N58"/>
    <mergeCell ref="O82:Q82"/>
    <mergeCell ref="O76:Q76"/>
    <mergeCell ref="R98:T98"/>
    <mergeCell ref="R85:T85"/>
    <mergeCell ref="R81:T81"/>
    <mergeCell ref="R83:T83"/>
    <mergeCell ref="O84:Q84"/>
    <mergeCell ref="O83:Q83"/>
    <mergeCell ref="R76:T76"/>
    <mergeCell ref="U75:W75"/>
    <mergeCell ref="O56:Q56"/>
    <mergeCell ref="L56:N56"/>
    <mergeCell ref="O55:Q55"/>
    <mergeCell ref="O57:Q57"/>
    <mergeCell ref="L63:N63"/>
    <mergeCell ref="O63:Q63"/>
    <mergeCell ref="L62:N62"/>
    <mergeCell ref="L57:N57"/>
    <mergeCell ref="R93:T93"/>
    <mergeCell ref="U85:W85"/>
    <mergeCell ref="X85:Z85"/>
    <mergeCell ref="AD58:AF58"/>
    <mergeCell ref="R56:T56"/>
    <mergeCell ref="U56:W56"/>
    <mergeCell ref="U58:W58"/>
    <mergeCell ref="U57:W57"/>
    <mergeCell ref="X76:Z76"/>
    <mergeCell ref="X57:Z57"/>
    <mergeCell ref="R88:T88"/>
    <mergeCell ref="R86:T86"/>
    <mergeCell ref="R84:T84"/>
    <mergeCell ref="O86:Q86"/>
    <mergeCell ref="X83:Z83"/>
    <mergeCell ref="R97:T97"/>
    <mergeCell ref="R96:T96"/>
    <mergeCell ref="R94:T94"/>
    <mergeCell ref="R91:T91"/>
    <mergeCell ref="R95:T95"/>
    <mergeCell ref="L102:N102"/>
    <mergeCell ref="O92:Q92"/>
    <mergeCell ref="O93:Q93"/>
    <mergeCell ref="O97:Q97"/>
    <mergeCell ref="L96:N96"/>
    <mergeCell ref="R87:T87"/>
    <mergeCell ref="O90:Q90"/>
    <mergeCell ref="R89:T89"/>
    <mergeCell ref="O89:Q89"/>
    <mergeCell ref="R92:T92"/>
    <mergeCell ref="L94:N94"/>
    <mergeCell ref="L93:N93"/>
    <mergeCell ref="L92:N92"/>
    <mergeCell ref="L97:N97"/>
    <mergeCell ref="L100:N100"/>
    <mergeCell ref="L99:N99"/>
    <mergeCell ref="L95:N95"/>
    <mergeCell ref="L105:N105"/>
    <mergeCell ref="L104:N104"/>
    <mergeCell ref="O103:Q103"/>
    <mergeCell ref="O104:Q104"/>
    <mergeCell ref="L87:N87"/>
    <mergeCell ref="O91:Q91"/>
    <mergeCell ref="O88:Q88"/>
    <mergeCell ref="O87:Q87"/>
    <mergeCell ref="L91:N91"/>
    <mergeCell ref="L103:N103"/>
    <mergeCell ref="L85:N85"/>
    <mergeCell ref="O96:Q96"/>
    <mergeCell ref="L98:N98"/>
    <mergeCell ref="O85:Q85"/>
    <mergeCell ref="L88:N88"/>
    <mergeCell ref="L86:N86"/>
    <mergeCell ref="L89:N89"/>
    <mergeCell ref="L90:N90"/>
    <mergeCell ref="O95:Q95"/>
    <mergeCell ref="O94:Q94"/>
    <mergeCell ref="R105:T105"/>
    <mergeCell ref="O109:Q109"/>
    <mergeCell ref="O110:Q110"/>
    <mergeCell ref="O105:Q105"/>
    <mergeCell ref="U110:W110"/>
    <mergeCell ref="O108:Q108"/>
    <mergeCell ref="O106:Q106"/>
    <mergeCell ref="R106:T106"/>
    <mergeCell ref="O107:Q107"/>
    <mergeCell ref="R108:T108"/>
    <mergeCell ref="R110:T110"/>
    <mergeCell ref="R109:T109"/>
    <mergeCell ref="U107:W107"/>
    <mergeCell ref="U106:W106"/>
    <mergeCell ref="R107:T107"/>
    <mergeCell ref="U109:W109"/>
    <mergeCell ref="O114:Q114"/>
    <mergeCell ref="L110:N110"/>
    <mergeCell ref="L108:N108"/>
    <mergeCell ref="L114:N114"/>
    <mergeCell ref="D114:K114"/>
    <mergeCell ref="F110:K110"/>
    <mergeCell ref="D111:K111"/>
    <mergeCell ref="L111:N111"/>
    <mergeCell ref="O111:Q111"/>
    <mergeCell ref="L109:N109"/>
    <mergeCell ref="L107:N107"/>
    <mergeCell ref="H109:K109"/>
    <mergeCell ref="F109:G109"/>
    <mergeCell ref="L106:N106"/>
    <mergeCell ref="D108:E110"/>
    <mergeCell ref="F108:G108"/>
    <mergeCell ref="F105:G105"/>
    <mergeCell ref="H106:K106"/>
    <mergeCell ref="F107:K107"/>
    <mergeCell ref="H108:K108"/>
    <mergeCell ref="H105:K105"/>
    <mergeCell ref="H100:K100"/>
    <mergeCell ref="F106:G106"/>
    <mergeCell ref="F104:G104"/>
    <mergeCell ref="H77:K77"/>
    <mergeCell ref="D90:K90"/>
    <mergeCell ref="F88:G88"/>
    <mergeCell ref="F94:G94"/>
    <mergeCell ref="H92:K92"/>
    <mergeCell ref="H91:K91"/>
    <mergeCell ref="H84:K84"/>
    <mergeCell ref="F87:G87"/>
    <mergeCell ref="H87:K87"/>
    <mergeCell ref="H85:K85"/>
    <mergeCell ref="F53:G53"/>
    <mergeCell ref="F63:G63"/>
    <mergeCell ref="F77:G77"/>
    <mergeCell ref="D67:K67"/>
    <mergeCell ref="H63:K63"/>
    <mergeCell ref="H72:K72"/>
    <mergeCell ref="F72:G72"/>
    <mergeCell ref="F56:G56"/>
    <mergeCell ref="F58:G58"/>
    <mergeCell ref="H76:K76"/>
    <mergeCell ref="F62:G62"/>
    <mergeCell ref="H60:K60"/>
    <mergeCell ref="F66:K66"/>
    <mergeCell ref="H64:K64"/>
    <mergeCell ref="F65:G65"/>
    <mergeCell ref="H65:K65"/>
    <mergeCell ref="F30:G30"/>
    <mergeCell ref="D31:K31"/>
    <mergeCell ref="D32:E43"/>
    <mergeCell ref="F48:K48"/>
    <mergeCell ref="H46:K46"/>
    <mergeCell ref="F34:G34"/>
    <mergeCell ref="F43:K43"/>
    <mergeCell ref="F44:G44"/>
    <mergeCell ref="F46:G46"/>
    <mergeCell ref="H44:K44"/>
    <mergeCell ref="F27:G27"/>
    <mergeCell ref="H27:K27"/>
    <mergeCell ref="F29:G29"/>
    <mergeCell ref="H28:K28"/>
    <mergeCell ref="H29:K29"/>
    <mergeCell ref="F28:G28"/>
    <mergeCell ref="F32:G32"/>
    <mergeCell ref="H35:K35"/>
    <mergeCell ref="H32:K32"/>
    <mergeCell ref="F35:G35"/>
    <mergeCell ref="H37:K37"/>
    <mergeCell ref="F36:G36"/>
    <mergeCell ref="F37:G37"/>
    <mergeCell ref="H33:K33"/>
    <mergeCell ref="H36:K36"/>
    <mergeCell ref="F33:G33"/>
    <mergeCell ref="U49:W49"/>
    <mergeCell ref="U50:W50"/>
    <mergeCell ref="F40:G40"/>
    <mergeCell ref="F42:G42"/>
    <mergeCell ref="D49:K49"/>
    <mergeCell ref="R49:T49"/>
    <mergeCell ref="H40:K40"/>
    <mergeCell ref="H41:K41"/>
    <mergeCell ref="D44:E48"/>
    <mergeCell ref="F45:G45"/>
    <mergeCell ref="AA51:AC51"/>
    <mergeCell ref="X50:Z50"/>
    <mergeCell ref="O49:Q49"/>
    <mergeCell ref="X45:Z45"/>
    <mergeCell ref="AA50:AC50"/>
    <mergeCell ref="AA48:AC48"/>
    <mergeCell ref="X49:Z49"/>
    <mergeCell ref="U51:W51"/>
    <mergeCell ref="R51:T51"/>
    <mergeCell ref="X48:Z48"/>
    <mergeCell ref="O31:Q31"/>
    <mergeCell ref="R48:T48"/>
    <mergeCell ref="U45:W45"/>
    <mergeCell ref="U48:W48"/>
    <mergeCell ref="O32:Q32"/>
    <mergeCell ref="L35:N35"/>
    <mergeCell ref="L34:N34"/>
    <mergeCell ref="O37:Q37"/>
    <mergeCell ref="O45:Q45"/>
    <mergeCell ref="R44:T44"/>
    <mergeCell ref="O33:Q33"/>
    <mergeCell ref="L52:N52"/>
    <mergeCell ref="O51:Q51"/>
    <mergeCell ref="O52:Q52"/>
    <mergeCell ref="O42:Q42"/>
    <mergeCell ref="O44:Q44"/>
    <mergeCell ref="L42:N42"/>
    <mergeCell ref="L33:N33"/>
    <mergeCell ref="L50:N50"/>
    <mergeCell ref="L49:N49"/>
    <mergeCell ref="H45:K45"/>
    <mergeCell ref="R54:T54"/>
    <mergeCell ref="R58:T58"/>
    <mergeCell ref="O58:Q58"/>
    <mergeCell ref="H50:K50"/>
    <mergeCell ref="R41:T41"/>
    <mergeCell ref="O41:Q41"/>
    <mergeCell ref="R50:T50"/>
    <mergeCell ref="L54:N54"/>
    <mergeCell ref="L55:N55"/>
    <mergeCell ref="AA79:AC79"/>
    <mergeCell ref="X79:Z79"/>
    <mergeCell ref="H73:K73"/>
    <mergeCell ref="H55:K55"/>
    <mergeCell ref="H62:K62"/>
    <mergeCell ref="O62:Q62"/>
    <mergeCell ref="R77:T77"/>
    <mergeCell ref="O59:Q59"/>
    <mergeCell ref="O72:Q72"/>
    <mergeCell ref="O73:Q73"/>
    <mergeCell ref="X82:Z82"/>
    <mergeCell ref="H54:K54"/>
    <mergeCell ref="H58:K58"/>
    <mergeCell ref="R53:T53"/>
    <mergeCell ref="H51:K51"/>
    <mergeCell ref="H82:K82"/>
    <mergeCell ref="O81:Q81"/>
    <mergeCell ref="R82:T82"/>
    <mergeCell ref="O80:Q80"/>
    <mergeCell ref="X78:Z78"/>
    <mergeCell ref="F38:G38"/>
    <mergeCell ref="F39:G39"/>
    <mergeCell ref="O50:Q50"/>
    <mergeCell ref="U55:W55"/>
    <mergeCell ref="O54:Q54"/>
    <mergeCell ref="U59:W59"/>
    <mergeCell ref="R55:T55"/>
    <mergeCell ref="F41:G41"/>
    <mergeCell ref="L44:N44"/>
    <mergeCell ref="L45:N45"/>
    <mergeCell ref="AD74:AF74"/>
    <mergeCell ref="AA76:AC76"/>
    <mergeCell ref="AA74:AC74"/>
    <mergeCell ref="AA75:AC75"/>
    <mergeCell ref="AD75:AF75"/>
    <mergeCell ref="AD76:AF76"/>
    <mergeCell ref="X77:Z77"/>
    <mergeCell ref="AA84:AC84"/>
    <mergeCell ref="AD84:AF84"/>
    <mergeCell ref="AD82:AF82"/>
    <mergeCell ref="X80:Z80"/>
    <mergeCell ref="AA78:AC78"/>
    <mergeCell ref="AD83:AF83"/>
    <mergeCell ref="AA83:AC83"/>
    <mergeCell ref="AD77:AF77"/>
    <mergeCell ref="AA82:AC82"/>
    <mergeCell ref="D91:E102"/>
    <mergeCell ref="F93:G93"/>
    <mergeCell ref="A91:C111"/>
    <mergeCell ref="H94:K94"/>
    <mergeCell ref="D103:E107"/>
    <mergeCell ref="F99:G99"/>
    <mergeCell ref="H104:K104"/>
    <mergeCell ref="F100:G100"/>
    <mergeCell ref="F102:K102"/>
    <mergeCell ref="H97:K97"/>
    <mergeCell ref="F97:G97"/>
    <mergeCell ref="H99:K99"/>
    <mergeCell ref="H98:K98"/>
    <mergeCell ref="H103:K103"/>
    <mergeCell ref="F103:G103"/>
    <mergeCell ref="H95:K95"/>
    <mergeCell ref="F96:G96"/>
    <mergeCell ref="F98:G98"/>
    <mergeCell ref="F89:K89"/>
    <mergeCell ref="F91:G91"/>
    <mergeCell ref="F92:G92"/>
    <mergeCell ref="H96:K96"/>
    <mergeCell ref="F95:G95"/>
    <mergeCell ref="H88:K88"/>
    <mergeCell ref="H93:K93"/>
    <mergeCell ref="D70:E71"/>
    <mergeCell ref="F75:G75"/>
    <mergeCell ref="D72:E86"/>
    <mergeCell ref="F74:G74"/>
    <mergeCell ref="F85:G85"/>
    <mergeCell ref="F84:G84"/>
    <mergeCell ref="F82:G82"/>
    <mergeCell ref="F79:G79"/>
    <mergeCell ref="F73:G73"/>
    <mergeCell ref="H74:K74"/>
    <mergeCell ref="L83:N83"/>
    <mergeCell ref="L82:N82"/>
    <mergeCell ref="F81:G81"/>
    <mergeCell ref="F80:G80"/>
    <mergeCell ref="H79:K79"/>
    <mergeCell ref="F83:G83"/>
    <mergeCell ref="L78:N78"/>
    <mergeCell ref="H81:K81"/>
    <mergeCell ref="H83:K83"/>
    <mergeCell ref="L84:N84"/>
    <mergeCell ref="H78:K78"/>
    <mergeCell ref="L81:N81"/>
    <mergeCell ref="A70:C71"/>
    <mergeCell ref="L80:N80"/>
    <mergeCell ref="H80:K80"/>
    <mergeCell ref="F78:G78"/>
    <mergeCell ref="F76:G76"/>
    <mergeCell ref="L73:N73"/>
    <mergeCell ref="A72:C90"/>
    <mergeCell ref="D87:E89"/>
    <mergeCell ref="F86:K86"/>
    <mergeCell ref="L60:N60"/>
    <mergeCell ref="H59:K59"/>
    <mergeCell ref="O60:Q60"/>
    <mergeCell ref="H61:K61"/>
    <mergeCell ref="L61:N61"/>
    <mergeCell ref="O61:Q61"/>
    <mergeCell ref="O75:Q75"/>
    <mergeCell ref="L76:N76"/>
    <mergeCell ref="A32:C49"/>
    <mergeCell ref="F55:G55"/>
    <mergeCell ref="H53:K53"/>
    <mergeCell ref="D50:E57"/>
    <mergeCell ref="F52:G52"/>
    <mergeCell ref="F70:K71"/>
    <mergeCell ref="F50:G50"/>
    <mergeCell ref="H39:K39"/>
    <mergeCell ref="H42:K42"/>
    <mergeCell ref="F64:G64"/>
    <mergeCell ref="U70:AF70"/>
    <mergeCell ref="O67:Q67"/>
    <mergeCell ref="O70:Q71"/>
    <mergeCell ref="O66:Q66"/>
    <mergeCell ref="L70:N71"/>
    <mergeCell ref="AA71:AC71"/>
    <mergeCell ref="AA67:AC67"/>
    <mergeCell ref="U67:W67"/>
    <mergeCell ref="R70:T71"/>
    <mergeCell ref="R66:T66"/>
    <mergeCell ref="AD73:AF73"/>
    <mergeCell ref="A50:C67"/>
    <mergeCell ref="D58:E66"/>
    <mergeCell ref="F51:G51"/>
    <mergeCell ref="H52:K52"/>
    <mergeCell ref="F54:G54"/>
    <mergeCell ref="H56:K56"/>
    <mergeCell ref="F57:K57"/>
    <mergeCell ref="F59:G59"/>
    <mergeCell ref="F60:G60"/>
    <mergeCell ref="L23:N23"/>
    <mergeCell ref="O21:Q21"/>
    <mergeCell ref="L41:N41"/>
    <mergeCell ref="L38:N38"/>
    <mergeCell ref="L40:N40"/>
    <mergeCell ref="L36:N36"/>
    <mergeCell ref="O22:Q22"/>
    <mergeCell ref="O38:Q38"/>
    <mergeCell ref="O34:Q34"/>
    <mergeCell ref="O26:Q26"/>
    <mergeCell ref="H30:K30"/>
    <mergeCell ref="H34:K34"/>
    <mergeCell ref="H38:K38"/>
    <mergeCell ref="L37:N37"/>
    <mergeCell ref="L31:N31"/>
    <mergeCell ref="L30:N30"/>
    <mergeCell ref="L32:N32"/>
    <mergeCell ref="R27:T27"/>
    <mergeCell ref="R26:T26"/>
    <mergeCell ref="O27:Q27"/>
    <mergeCell ref="O30:Q30"/>
    <mergeCell ref="O23:Q23"/>
    <mergeCell ref="O24:Q24"/>
    <mergeCell ref="R25:T25"/>
    <mergeCell ref="O25:Q25"/>
    <mergeCell ref="O28:Q28"/>
    <mergeCell ref="R29:T29"/>
    <mergeCell ref="X32:Z32"/>
    <mergeCell ref="X36:Z36"/>
    <mergeCell ref="R28:T28"/>
    <mergeCell ref="X38:Z38"/>
    <mergeCell ref="R38:T38"/>
    <mergeCell ref="U38:W38"/>
    <mergeCell ref="U37:W37"/>
    <mergeCell ref="R33:T33"/>
    <mergeCell ref="X33:Z33"/>
    <mergeCell ref="X35:Z35"/>
    <mergeCell ref="AA111:AC111"/>
    <mergeCell ref="X107:Z107"/>
    <mergeCell ref="AA107:AC107"/>
    <mergeCell ref="X109:Z109"/>
    <mergeCell ref="AA109:AC109"/>
    <mergeCell ref="AA108:AC108"/>
    <mergeCell ref="X110:Z110"/>
    <mergeCell ref="AA110:AC110"/>
    <mergeCell ref="L21:N21"/>
    <mergeCell ref="U111:W111"/>
    <mergeCell ref="R21:T21"/>
    <mergeCell ref="U34:W34"/>
    <mergeCell ref="U32:W32"/>
    <mergeCell ref="U84:W84"/>
    <mergeCell ref="R63:T63"/>
    <mergeCell ref="U60:W60"/>
    <mergeCell ref="R62:T62"/>
    <mergeCell ref="U63:W63"/>
    <mergeCell ref="AB118:AE118"/>
    <mergeCell ref="W118:Z118"/>
    <mergeCell ref="AB117:AF117"/>
    <mergeCell ref="AD93:AF93"/>
    <mergeCell ref="AA95:AC95"/>
    <mergeCell ref="AD96:AF96"/>
    <mergeCell ref="AA114:AC114"/>
    <mergeCell ref="X111:Z111"/>
    <mergeCell ref="U114:W114"/>
    <mergeCell ref="X114:Z114"/>
    <mergeCell ref="R118:U118"/>
    <mergeCell ref="X92:Z92"/>
    <mergeCell ref="R114:T114"/>
    <mergeCell ref="R111:T111"/>
    <mergeCell ref="U54:W54"/>
    <mergeCell ref="U92:W92"/>
    <mergeCell ref="X74:Z74"/>
    <mergeCell ref="R59:T59"/>
    <mergeCell ref="R57:T57"/>
    <mergeCell ref="R75:T75"/>
    <mergeCell ref="AA96:AC96"/>
    <mergeCell ref="X96:Z96"/>
    <mergeCell ref="A122:AF122"/>
    <mergeCell ref="L117:N117"/>
    <mergeCell ref="O117:Q117"/>
    <mergeCell ref="R117:V117"/>
    <mergeCell ref="W117:AA117"/>
    <mergeCell ref="L118:N118"/>
    <mergeCell ref="D117:K118"/>
    <mergeCell ref="O118:Q118"/>
    <mergeCell ref="AD91:AF91"/>
    <mergeCell ref="AA91:AC91"/>
    <mergeCell ref="AD92:AF92"/>
    <mergeCell ref="AD95:AF95"/>
    <mergeCell ref="AA94:AC94"/>
    <mergeCell ref="X91:Z91"/>
    <mergeCell ref="X87:Z87"/>
    <mergeCell ref="U88:W88"/>
    <mergeCell ref="AA92:AC92"/>
    <mergeCell ref="X89:Z89"/>
    <mergeCell ref="U87:W87"/>
    <mergeCell ref="U89:W89"/>
    <mergeCell ref="U90:W90"/>
    <mergeCell ref="U91:W91"/>
    <mergeCell ref="R60:T60"/>
    <mergeCell ref="U74:W74"/>
    <mergeCell ref="R73:T73"/>
    <mergeCell ref="R72:T72"/>
    <mergeCell ref="R74:T74"/>
    <mergeCell ref="U62:W62"/>
    <mergeCell ref="R67:T67"/>
    <mergeCell ref="U72:W72"/>
    <mergeCell ref="U66:W66"/>
    <mergeCell ref="U71:W71"/>
    <mergeCell ref="AA73:AC73"/>
    <mergeCell ref="U83:W83"/>
    <mergeCell ref="U81:W81"/>
    <mergeCell ref="U82:W82"/>
    <mergeCell ref="U77:W77"/>
    <mergeCell ref="U76:W76"/>
    <mergeCell ref="AA77:AC77"/>
    <mergeCell ref="U73:W73"/>
    <mergeCell ref="X73:Z73"/>
    <mergeCell ref="X75:Z75"/>
    <mergeCell ref="R78:T78"/>
    <mergeCell ref="R80:T80"/>
    <mergeCell ref="AA80:AC80"/>
    <mergeCell ref="AD81:AF81"/>
    <mergeCell ref="AA81:AC81"/>
    <mergeCell ref="R79:T79"/>
    <mergeCell ref="AD79:AF79"/>
    <mergeCell ref="AD80:AF80"/>
    <mergeCell ref="AD78:AF78"/>
    <mergeCell ref="X81:Z81"/>
    <mergeCell ref="AA85:AC85"/>
    <mergeCell ref="AD90:AF90"/>
    <mergeCell ref="AD89:AF89"/>
    <mergeCell ref="AA88:AC88"/>
    <mergeCell ref="AA90:AC90"/>
    <mergeCell ref="AD86:AF86"/>
    <mergeCell ref="AA89:AC89"/>
    <mergeCell ref="AD87:AF87"/>
    <mergeCell ref="AD88:AF88"/>
    <mergeCell ref="AD85:AF85"/>
    <mergeCell ref="X100:Z100"/>
    <mergeCell ref="AA86:AC86"/>
    <mergeCell ref="AA87:AC87"/>
    <mergeCell ref="AA100:AC100"/>
    <mergeCell ref="X102:Z102"/>
    <mergeCell ref="AA99:AC99"/>
    <mergeCell ref="X95:Z95"/>
    <mergeCell ref="X97:Z97"/>
    <mergeCell ref="AA97:AC97"/>
    <mergeCell ref="X88:Z88"/>
    <mergeCell ref="U102:W102"/>
    <mergeCell ref="U95:W95"/>
    <mergeCell ref="U99:W99"/>
    <mergeCell ref="U97:W97"/>
    <mergeCell ref="U98:W98"/>
    <mergeCell ref="U96:W96"/>
    <mergeCell ref="U100:W100"/>
    <mergeCell ref="U104:W104"/>
    <mergeCell ref="U103:W103"/>
    <mergeCell ref="X103:Z103"/>
    <mergeCell ref="X106:Z106"/>
    <mergeCell ref="AA104:AC104"/>
    <mergeCell ref="X104:Z104"/>
    <mergeCell ref="X105:Z105"/>
    <mergeCell ref="AA105:AC105"/>
    <mergeCell ref="AA103:AC103"/>
    <mergeCell ref="U105:W105"/>
    <mergeCell ref="AA98:AC98"/>
    <mergeCell ref="AD114:AF114"/>
    <mergeCell ref="AD107:AF107"/>
    <mergeCell ref="AD103:AF103"/>
    <mergeCell ref="AD99:AF99"/>
    <mergeCell ref="AD111:AF111"/>
    <mergeCell ref="AD100:AF100"/>
    <mergeCell ref="AD105:AF105"/>
    <mergeCell ref="AA106:AC106"/>
    <mergeCell ref="AA102:AC102"/>
    <mergeCell ref="AD104:AF104"/>
    <mergeCell ref="AD102:AF102"/>
    <mergeCell ref="X93:Z93"/>
    <mergeCell ref="AA93:AC93"/>
    <mergeCell ref="AD106:AF106"/>
    <mergeCell ref="AD94:AF94"/>
    <mergeCell ref="X98:Z98"/>
    <mergeCell ref="X99:Z99"/>
    <mergeCell ref="AD98:AF98"/>
    <mergeCell ref="AD97:AF97"/>
    <mergeCell ref="U93:W93"/>
    <mergeCell ref="U94:W94"/>
    <mergeCell ref="X94:Z94"/>
    <mergeCell ref="U78:W78"/>
    <mergeCell ref="U79:W79"/>
    <mergeCell ref="U80:W80"/>
    <mergeCell ref="X84:Z84"/>
    <mergeCell ref="X86:Z86"/>
    <mergeCell ref="X90:Z90"/>
    <mergeCell ref="U86:W86"/>
    <mergeCell ref="O74:Q74"/>
    <mergeCell ref="O78:Q78"/>
    <mergeCell ref="O79:Q79"/>
    <mergeCell ref="O77:Q77"/>
    <mergeCell ref="L74:N74"/>
    <mergeCell ref="L77:N77"/>
    <mergeCell ref="L27:N27"/>
    <mergeCell ref="L24:N24"/>
    <mergeCell ref="L28:N28"/>
    <mergeCell ref="L25:N25"/>
    <mergeCell ref="L79:N79"/>
    <mergeCell ref="L75:N75"/>
    <mergeCell ref="L68:N68"/>
    <mergeCell ref="L66:N66"/>
    <mergeCell ref="L67:N67"/>
    <mergeCell ref="A69:AF69"/>
    <mergeCell ref="X55:Z55"/>
    <mergeCell ref="AA59:AC59"/>
    <mergeCell ref="AA60:AC60"/>
    <mergeCell ref="X60:Z60"/>
    <mergeCell ref="X62:Z62"/>
    <mergeCell ref="AA66:AC66"/>
    <mergeCell ref="X63:Z63"/>
    <mergeCell ref="X61:Z61"/>
    <mergeCell ref="AA61:AC61"/>
    <mergeCell ref="X64:Z64"/>
    <mergeCell ref="AD52:AF52"/>
    <mergeCell ref="AA62:AC62"/>
    <mergeCell ref="AD54:AF54"/>
    <mergeCell ref="AA53:AC53"/>
    <mergeCell ref="AA54:AC54"/>
    <mergeCell ref="X72:Z72"/>
    <mergeCell ref="AA56:AC56"/>
    <mergeCell ref="X58:Z58"/>
    <mergeCell ref="X71:Z71"/>
    <mergeCell ref="AD53:AF53"/>
    <mergeCell ref="AD55:AF55"/>
    <mergeCell ref="AA55:AC55"/>
    <mergeCell ref="AD71:AF71"/>
    <mergeCell ref="AD72:AF72"/>
    <mergeCell ref="AA72:AC72"/>
    <mergeCell ref="AD57:AF57"/>
    <mergeCell ref="AA57:AC57"/>
    <mergeCell ref="AA58:AC58"/>
    <mergeCell ref="AD63:AF63"/>
    <mergeCell ref="AD60:AF60"/>
    <mergeCell ref="AD50:AF50"/>
    <mergeCell ref="X66:Z66"/>
    <mergeCell ref="AA63:AC63"/>
    <mergeCell ref="X67:Z67"/>
    <mergeCell ref="X56:Z56"/>
    <mergeCell ref="X59:Z59"/>
    <mergeCell ref="AD62:AF62"/>
    <mergeCell ref="AD56:AF56"/>
    <mergeCell ref="AA52:AC52"/>
    <mergeCell ref="AD59:AF59"/>
    <mergeCell ref="AA64:AC64"/>
    <mergeCell ref="X53:Z53"/>
    <mergeCell ref="U53:W53"/>
    <mergeCell ref="U64:W64"/>
    <mergeCell ref="X54:Z54"/>
    <mergeCell ref="L39:N39"/>
    <mergeCell ref="R42:T42"/>
    <mergeCell ref="U43:W43"/>
    <mergeCell ref="L46:N46"/>
    <mergeCell ref="L53:N53"/>
    <mergeCell ref="O53:Q53"/>
    <mergeCell ref="U40:W40"/>
    <mergeCell ref="U52:W52"/>
    <mergeCell ref="L51:N51"/>
    <mergeCell ref="X52:Z52"/>
    <mergeCell ref="R45:T45"/>
    <mergeCell ref="R52:T52"/>
    <mergeCell ref="O46:Q46"/>
    <mergeCell ref="R46:T46"/>
    <mergeCell ref="X51:Z51"/>
    <mergeCell ref="U31:W31"/>
    <mergeCell ref="R30:T30"/>
    <mergeCell ref="R37:T37"/>
    <mergeCell ref="R39:T39"/>
    <mergeCell ref="O35:Q35"/>
    <mergeCell ref="X37:Z37"/>
    <mergeCell ref="R31:T31"/>
    <mergeCell ref="U33:W33"/>
    <mergeCell ref="R34:T34"/>
    <mergeCell ref="R32:T32"/>
    <mergeCell ref="L20:N20"/>
    <mergeCell ref="O20:Q20"/>
    <mergeCell ref="L22:N22"/>
    <mergeCell ref="L26:N26"/>
    <mergeCell ref="L29:N29"/>
    <mergeCell ref="U41:W41"/>
    <mergeCell ref="O39:Q39"/>
    <mergeCell ref="R40:T40"/>
    <mergeCell ref="O40:Q40"/>
    <mergeCell ref="O29:Q29"/>
    <mergeCell ref="U36:W36"/>
    <mergeCell ref="AD44:AF44"/>
    <mergeCell ref="AA37:AC37"/>
    <mergeCell ref="AA38:AC38"/>
    <mergeCell ref="X46:Z46"/>
    <mergeCell ref="AA46:AC46"/>
    <mergeCell ref="X41:Z41"/>
    <mergeCell ref="U46:W46"/>
    <mergeCell ref="AA42:AC42"/>
    <mergeCell ref="X43:Z43"/>
    <mergeCell ref="X39:Z39"/>
    <mergeCell ref="AD42:AF42"/>
    <mergeCell ref="AD41:AF41"/>
    <mergeCell ref="U44:W44"/>
    <mergeCell ref="X40:Z40"/>
    <mergeCell ref="X44:Z44"/>
    <mergeCell ref="U42:W42"/>
    <mergeCell ref="U39:W39"/>
    <mergeCell ref="X42:Z42"/>
    <mergeCell ref="AD30:AF30"/>
    <mergeCell ref="AD32:AF32"/>
    <mergeCell ref="AD34:AF34"/>
    <mergeCell ref="AD31:AF31"/>
    <mergeCell ref="AD37:AF37"/>
    <mergeCell ref="AD33:AF33"/>
    <mergeCell ref="AD35:AF35"/>
    <mergeCell ref="AA49:AC49"/>
    <mergeCell ref="AA44:AC44"/>
    <mergeCell ref="AA43:AC43"/>
    <mergeCell ref="AA45:AC45"/>
    <mergeCell ref="AD43:AF43"/>
    <mergeCell ref="AD48:AF48"/>
    <mergeCell ref="AD46:AF46"/>
    <mergeCell ref="AD45:AF45"/>
    <mergeCell ref="AD49:AF49"/>
    <mergeCell ref="AD29:AF29"/>
    <mergeCell ref="AA29:AC29"/>
    <mergeCell ref="AA39:AC39"/>
    <mergeCell ref="AD40:AF40"/>
    <mergeCell ref="AA30:AC30"/>
    <mergeCell ref="AD36:AF36"/>
    <mergeCell ref="AD39:AF39"/>
    <mergeCell ref="AA35:AC35"/>
    <mergeCell ref="AA40:AC40"/>
    <mergeCell ref="AA32:AC32"/>
    <mergeCell ref="AD38:AF38"/>
    <mergeCell ref="AA34:AC34"/>
    <mergeCell ref="AA33:AC33"/>
    <mergeCell ref="AA41:AC41"/>
    <mergeCell ref="O36:Q36"/>
    <mergeCell ref="X34:Z34"/>
    <mergeCell ref="AA36:AC36"/>
    <mergeCell ref="U35:W35"/>
    <mergeCell ref="R36:T36"/>
    <mergeCell ref="R35:T35"/>
    <mergeCell ref="AA24:AC24"/>
    <mergeCell ref="AA26:AC26"/>
    <mergeCell ref="AA27:AC27"/>
    <mergeCell ref="AA28:AC28"/>
    <mergeCell ref="AD24:AF24"/>
    <mergeCell ref="AD25:AF25"/>
    <mergeCell ref="X25:Z25"/>
    <mergeCell ref="U25:W25"/>
    <mergeCell ref="AD26:AF26"/>
    <mergeCell ref="AD27:AF27"/>
    <mergeCell ref="AD28:AF28"/>
    <mergeCell ref="X28:Z28"/>
    <mergeCell ref="U26:W26"/>
    <mergeCell ref="X26:Z26"/>
    <mergeCell ref="X30:Z30"/>
    <mergeCell ref="X29:Z29"/>
    <mergeCell ref="X27:Z27"/>
    <mergeCell ref="U28:W28"/>
    <mergeCell ref="U29:W29"/>
    <mergeCell ref="U27:W27"/>
    <mergeCell ref="U30:W30"/>
    <mergeCell ref="AA31:AC31"/>
    <mergeCell ref="X31:Z31"/>
    <mergeCell ref="X22:Z22"/>
    <mergeCell ref="R24:T24"/>
    <mergeCell ref="U22:W22"/>
    <mergeCell ref="R23:T23"/>
    <mergeCell ref="U23:W23"/>
    <mergeCell ref="U24:W24"/>
    <mergeCell ref="X24:Z24"/>
    <mergeCell ref="AA25:AC25"/>
    <mergeCell ref="R20:T20"/>
    <mergeCell ref="X20:Z20"/>
    <mergeCell ref="X19:Z19"/>
    <mergeCell ref="AA20:AC20"/>
    <mergeCell ref="X23:Z23"/>
    <mergeCell ref="R22:T22"/>
    <mergeCell ref="X21:Z21"/>
    <mergeCell ref="AA23:AC23"/>
    <mergeCell ref="U21:W21"/>
    <mergeCell ref="AD22:AF22"/>
    <mergeCell ref="AD20:AF20"/>
    <mergeCell ref="AA22:AC22"/>
    <mergeCell ref="AA21:AC21"/>
    <mergeCell ref="AD23:AF23"/>
    <mergeCell ref="U15:W15"/>
    <mergeCell ref="AD15:AF15"/>
    <mergeCell ref="X16:Z16"/>
    <mergeCell ref="U16:W16"/>
    <mergeCell ref="U19:W19"/>
    <mergeCell ref="AD17:AF17"/>
    <mergeCell ref="AD18:AF18"/>
    <mergeCell ref="R17:T17"/>
    <mergeCell ref="U17:W17"/>
    <mergeCell ref="AA19:AC19"/>
    <mergeCell ref="AD21:AF21"/>
    <mergeCell ref="X18:Z18"/>
    <mergeCell ref="U18:W18"/>
    <mergeCell ref="U20:W20"/>
    <mergeCell ref="AA18:AC18"/>
    <mergeCell ref="O16:Q16"/>
    <mergeCell ref="R16:T16"/>
    <mergeCell ref="R14:T14"/>
    <mergeCell ref="O14:Q14"/>
    <mergeCell ref="O15:Q15"/>
    <mergeCell ref="AD19:AF19"/>
    <mergeCell ref="X17:Z17"/>
    <mergeCell ref="R19:T19"/>
    <mergeCell ref="AD16:AF16"/>
    <mergeCell ref="AA17:AC17"/>
    <mergeCell ref="U13:W13"/>
    <mergeCell ref="AD14:AF14"/>
    <mergeCell ref="X13:Z13"/>
    <mergeCell ref="X15:Z15"/>
    <mergeCell ref="X14:Z14"/>
    <mergeCell ref="AA13:AC13"/>
    <mergeCell ref="AA15:AC15"/>
    <mergeCell ref="AA14:AC14"/>
    <mergeCell ref="U11:W11"/>
    <mergeCell ref="AA11:AC11"/>
    <mergeCell ref="U12:W12"/>
    <mergeCell ref="R18:T18"/>
    <mergeCell ref="AD13:AF13"/>
    <mergeCell ref="X12:Z12"/>
    <mergeCell ref="R15:T15"/>
    <mergeCell ref="AD12:AF12"/>
    <mergeCell ref="AA12:AC12"/>
    <mergeCell ref="AA16:AC16"/>
    <mergeCell ref="O11:Q11"/>
    <mergeCell ref="L5:N6"/>
    <mergeCell ref="R8:T8"/>
    <mergeCell ref="X9:Z9"/>
    <mergeCell ref="R9:T9"/>
    <mergeCell ref="O9:Q9"/>
    <mergeCell ref="U5:AF5"/>
    <mergeCell ref="U6:W6"/>
    <mergeCell ref="X6:Z6"/>
    <mergeCell ref="AA6:AC6"/>
    <mergeCell ref="AD6:AF6"/>
    <mergeCell ref="AA8:AC8"/>
    <mergeCell ref="X8:Z8"/>
    <mergeCell ref="U8:W8"/>
    <mergeCell ref="AA7:AC7"/>
    <mergeCell ref="AD7:AF7"/>
    <mergeCell ref="U7:W7"/>
    <mergeCell ref="F5:K6"/>
    <mergeCell ref="O5:Q6"/>
    <mergeCell ref="O7:Q7"/>
    <mergeCell ref="L8:N8"/>
    <mergeCell ref="L7:N7"/>
    <mergeCell ref="F7:G7"/>
    <mergeCell ref="H7:K7"/>
    <mergeCell ref="R12:T12"/>
    <mergeCell ref="R13:T13"/>
    <mergeCell ref="AD10:AF10"/>
    <mergeCell ref="AD9:AF9"/>
    <mergeCell ref="AD8:AF8"/>
    <mergeCell ref="U9:W9"/>
    <mergeCell ref="AA9:AC9"/>
    <mergeCell ref="AA10:AC10"/>
    <mergeCell ref="X10:Z10"/>
    <mergeCell ref="AD11:AF11"/>
    <mergeCell ref="O18:Q18"/>
    <mergeCell ref="O17:Q17"/>
    <mergeCell ref="R11:T11"/>
    <mergeCell ref="U14:W14"/>
    <mergeCell ref="H8:K8"/>
    <mergeCell ref="H11:K11"/>
    <mergeCell ref="H12:K12"/>
    <mergeCell ref="H10:K10"/>
    <mergeCell ref="H13:K13"/>
    <mergeCell ref="H9:K9"/>
    <mergeCell ref="O10:Q10"/>
    <mergeCell ref="R10:T10"/>
    <mergeCell ref="U10:W10"/>
    <mergeCell ref="L18:N18"/>
    <mergeCell ref="L19:N19"/>
    <mergeCell ref="O13:Q13"/>
    <mergeCell ref="O12:Q12"/>
    <mergeCell ref="O19:Q19"/>
    <mergeCell ref="L17:N17"/>
    <mergeCell ref="L13:N13"/>
    <mergeCell ref="F18:G18"/>
    <mergeCell ref="H16:K16"/>
    <mergeCell ref="H17:K17"/>
    <mergeCell ref="R7:T7"/>
    <mergeCell ref="X7:Z7"/>
    <mergeCell ref="F17:G17"/>
    <mergeCell ref="L16:N16"/>
    <mergeCell ref="O8:Q8"/>
    <mergeCell ref="F8:G8"/>
    <mergeCell ref="X11:Z11"/>
    <mergeCell ref="F23:G23"/>
    <mergeCell ref="H22:K22"/>
    <mergeCell ref="H23:K23"/>
    <mergeCell ref="F22:G22"/>
    <mergeCell ref="H21:K21"/>
    <mergeCell ref="F19:G19"/>
    <mergeCell ref="H19:K19"/>
    <mergeCell ref="F20:G20"/>
    <mergeCell ref="H20:K20"/>
    <mergeCell ref="L12:N12"/>
    <mergeCell ref="L11:N11"/>
    <mergeCell ref="L15:N15"/>
    <mergeCell ref="F13:G13"/>
    <mergeCell ref="H15:K15"/>
    <mergeCell ref="H14:K14"/>
    <mergeCell ref="F15:G15"/>
    <mergeCell ref="F14:G14"/>
    <mergeCell ref="L14:N14"/>
    <mergeCell ref="F16:G16"/>
    <mergeCell ref="H18:K18"/>
    <mergeCell ref="L9:N9"/>
    <mergeCell ref="A5:C6"/>
    <mergeCell ref="D5:E6"/>
    <mergeCell ref="F12:G12"/>
    <mergeCell ref="A7:C31"/>
    <mergeCell ref="F10:G10"/>
    <mergeCell ref="F26:G26"/>
    <mergeCell ref="D7:E30"/>
    <mergeCell ref="AD1:AF1"/>
    <mergeCell ref="W3:X3"/>
    <mergeCell ref="G2:J2"/>
    <mergeCell ref="M2:P2"/>
    <mergeCell ref="E3:V3"/>
    <mergeCell ref="Y3:AE3"/>
    <mergeCell ref="W2:X2"/>
    <mergeCell ref="Y2:AF2"/>
    <mergeCell ref="H26:K26"/>
    <mergeCell ref="H25:K25"/>
    <mergeCell ref="R5:T6"/>
    <mergeCell ref="F11:G11"/>
    <mergeCell ref="F25:G25"/>
    <mergeCell ref="F9:G9"/>
    <mergeCell ref="H24:K24"/>
    <mergeCell ref="F24:G24"/>
    <mergeCell ref="F21:G21"/>
    <mergeCell ref="L10:N10"/>
    <mergeCell ref="A1:D1"/>
    <mergeCell ref="E1:AC1"/>
    <mergeCell ref="A3:D3"/>
    <mergeCell ref="W4:X4"/>
    <mergeCell ref="Z4:AA4"/>
    <mergeCell ref="A2:D2"/>
    <mergeCell ref="E2:F2"/>
    <mergeCell ref="S2:T2"/>
    <mergeCell ref="A131:AF131"/>
    <mergeCell ref="L43:N43"/>
    <mergeCell ref="L48:N48"/>
    <mergeCell ref="O43:Q43"/>
    <mergeCell ref="R43:T43"/>
    <mergeCell ref="O48:Q48"/>
    <mergeCell ref="L72:N72"/>
    <mergeCell ref="H75:K75"/>
    <mergeCell ref="AD51:AF51"/>
    <mergeCell ref="F61:G61"/>
    <mergeCell ref="R61:T61"/>
    <mergeCell ref="U61:W61"/>
    <mergeCell ref="H47:K47"/>
    <mergeCell ref="L47:N47"/>
    <mergeCell ref="AD65:AF65"/>
    <mergeCell ref="U108:W108"/>
    <mergeCell ref="X108:Z108"/>
    <mergeCell ref="AD108:AF108"/>
    <mergeCell ref="L65:N65"/>
    <mergeCell ref="O65:Q65"/>
    <mergeCell ref="AD61:AF61"/>
    <mergeCell ref="F47:G47"/>
    <mergeCell ref="AD109:AF109"/>
    <mergeCell ref="AD47:AF47"/>
    <mergeCell ref="L64:N64"/>
    <mergeCell ref="O64:Q64"/>
    <mergeCell ref="R64:T64"/>
    <mergeCell ref="AD64:AF64"/>
    <mergeCell ref="AD67:AF67"/>
    <mergeCell ref="AD66:AF66"/>
    <mergeCell ref="R65:T65"/>
    <mergeCell ref="AD110:AF110"/>
    <mergeCell ref="X65:Z65"/>
    <mergeCell ref="AA65:AC65"/>
    <mergeCell ref="O47:Q47"/>
    <mergeCell ref="R47:T47"/>
    <mergeCell ref="U47:W47"/>
    <mergeCell ref="X47:Z47"/>
    <mergeCell ref="AA47:AC47"/>
    <mergeCell ref="U65:W6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86" r:id="rId1"/>
  <headerFooter alignWithMargins="0">
    <oddFooter>&amp;R&amp;"MS UI Gothic,標準"&amp;10&amp;P／&amp;N</oddFooter>
  </headerFooter>
  <rowBreaks count="1" manualBreakCount="1">
    <brk id="69" max="3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7" t="s">
        <v>1216</v>
      </c>
      <c r="B1" s="158"/>
      <c r="C1" s="158"/>
      <c r="D1" s="498" t="s">
        <v>883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75">
        <f>'集計表'!AD1</f>
        <v>44044</v>
      </c>
      <c r="AD1" s="175"/>
      <c r="AE1" s="176"/>
    </row>
    <row r="2" spans="1:31" ht="18.75" customHeight="1">
      <c r="A2" s="491" t="s">
        <v>973</v>
      </c>
      <c r="B2" s="492"/>
      <c r="C2" s="493"/>
      <c r="D2" s="507">
        <f>'集計表'!E2</f>
        <v>2020</v>
      </c>
      <c r="E2" s="507"/>
      <c r="F2" s="511">
        <f>'集計表'!G2</f>
        <v>-3</v>
      </c>
      <c r="G2" s="512"/>
      <c r="H2" s="512"/>
      <c r="I2" s="512"/>
      <c r="J2" s="71" t="s">
        <v>1809</v>
      </c>
      <c r="K2" s="3" t="s">
        <v>975</v>
      </c>
      <c r="L2" s="511">
        <f>'集計表'!M2</f>
        <v>-1</v>
      </c>
      <c r="M2" s="512"/>
      <c r="N2" s="512"/>
      <c r="O2" s="512"/>
      <c r="P2" s="5" t="s">
        <v>976</v>
      </c>
      <c r="Q2" s="6" t="s">
        <v>977</v>
      </c>
      <c r="R2" s="496">
        <f>'集計表'!S2</f>
        <v>0</v>
      </c>
      <c r="S2" s="496"/>
      <c r="T2" s="7" t="s">
        <v>978</v>
      </c>
      <c r="U2" s="8" t="s">
        <v>979</v>
      </c>
      <c r="V2" s="491" t="s">
        <v>980</v>
      </c>
      <c r="W2" s="493"/>
      <c r="X2" s="504">
        <f>'集計表'!Y2</f>
        <v>0</v>
      </c>
      <c r="Y2" s="505"/>
      <c r="Z2" s="505"/>
      <c r="AA2" s="505"/>
      <c r="AB2" s="505"/>
      <c r="AC2" s="505"/>
      <c r="AD2" s="505"/>
      <c r="AE2" s="506"/>
    </row>
    <row r="3" spans="1:31" ht="18.75" customHeight="1">
      <c r="A3" s="501" t="s">
        <v>981</v>
      </c>
      <c r="B3" s="502"/>
      <c r="C3" s="503"/>
      <c r="D3" s="508">
        <f>'集計表'!E3</f>
        <v>0</v>
      </c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10"/>
      <c r="V3" s="491" t="s">
        <v>982</v>
      </c>
      <c r="W3" s="493"/>
      <c r="X3" s="514">
        <f>'集計表'!Y3</f>
        <v>0</v>
      </c>
      <c r="Y3" s="515"/>
      <c r="Z3" s="515"/>
      <c r="AA3" s="515"/>
      <c r="AB3" s="515"/>
      <c r="AC3" s="515"/>
      <c r="AD3" s="515"/>
      <c r="AE3" s="10" t="s">
        <v>983</v>
      </c>
    </row>
    <row r="4" spans="1:31" ht="15.75" customHeight="1">
      <c r="A4" s="497" t="s">
        <v>321</v>
      </c>
      <c r="B4" s="497"/>
      <c r="C4" s="497"/>
      <c r="D4" s="513">
        <v>1</v>
      </c>
      <c r="E4" s="513"/>
      <c r="F4" s="513"/>
      <c r="Y4" s="499" t="s">
        <v>984</v>
      </c>
      <c r="Z4" s="499"/>
      <c r="AA4" s="11" t="s">
        <v>985</v>
      </c>
      <c r="AB4" s="500">
        <f>SUM(W94)</f>
        <v>0</v>
      </c>
      <c r="AC4" s="499"/>
      <c r="AD4" s="499"/>
      <c r="AE4" s="9" t="s">
        <v>986</v>
      </c>
    </row>
    <row r="5" spans="1:31" ht="12.75" customHeight="1">
      <c r="A5" s="12"/>
      <c r="B5" s="520" t="s">
        <v>987</v>
      </c>
      <c r="C5" s="494"/>
      <c r="D5" s="494"/>
      <c r="E5" s="516" t="s">
        <v>988</v>
      </c>
      <c r="F5" s="516"/>
      <c r="G5" s="490" t="s">
        <v>989</v>
      </c>
      <c r="H5" s="490"/>
      <c r="I5" s="494" t="s">
        <v>990</v>
      </c>
      <c r="J5" s="494"/>
      <c r="K5" s="494"/>
      <c r="L5" s="494"/>
      <c r="M5" s="494"/>
      <c r="N5" s="494"/>
      <c r="O5" s="495"/>
      <c r="Q5" s="13"/>
      <c r="R5" s="520" t="s">
        <v>987</v>
      </c>
      <c r="S5" s="494"/>
      <c r="T5" s="494"/>
      <c r="U5" s="516" t="s">
        <v>988</v>
      </c>
      <c r="V5" s="516"/>
      <c r="W5" s="490" t="s">
        <v>989</v>
      </c>
      <c r="X5" s="490"/>
      <c r="Y5" s="494" t="s">
        <v>990</v>
      </c>
      <c r="Z5" s="494"/>
      <c r="AA5" s="494"/>
      <c r="AB5" s="494"/>
      <c r="AC5" s="494"/>
      <c r="AD5" s="494"/>
      <c r="AE5" s="495"/>
    </row>
    <row r="6" spans="1:31" ht="12.75" customHeight="1">
      <c r="A6" s="381" t="s">
        <v>29</v>
      </c>
      <c r="B6" s="396" t="s">
        <v>425</v>
      </c>
      <c r="C6" s="397"/>
      <c r="D6" s="58"/>
      <c r="E6" s="638">
        <v>410</v>
      </c>
      <c r="F6" s="639"/>
      <c r="G6" s="787">
        <f aca="true" t="shared" si="0" ref="G6:G16">IF(D6="","",ROUND(E6*$D$4,-1))</f>
      </c>
      <c r="H6" s="788"/>
      <c r="I6" s="517" t="s">
        <v>1209</v>
      </c>
      <c r="J6" s="518"/>
      <c r="K6" s="518"/>
      <c r="L6" s="518"/>
      <c r="M6" s="518"/>
      <c r="N6" s="518"/>
      <c r="O6" s="519"/>
      <c r="Q6" s="381" t="s">
        <v>34</v>
      </c>
      <c r="R6" s="396" t="s">
        <v>1487</v>
      </c>
      <c r="S6" s="397"/>
      <c r="T6" s="58"/>
      <c r="U6" s="634">
        <v>340</v>
      </c>
      <c r="V6" s="635"/>
      <c r="W6" s="793">
        <f>IF(T6="","",ROUND(U6*$D$4,-1))</f>
      </c>
      <c r="X6" s="794"/>
      <c r="Y6" s="517" t="s">
        <v>1490</v>
      </c>
      <c r="Z6" s="518"/>
      <c r="AA6" s="518"/>
      <c r="AB6" s="518"/>
      <c r="AC6" s="518"/>
      <c r="AD6" s="518"/>
      <c r="AE6" s="519"/>
    </row>
    <row r="7" spans="1:31" ht="12.75" customHeight="1">
      <c r="A7" s="382"/>
      <c r="B7" s="389" t="s">
        <v>780</v>
      </c>
      <c r="C7" s="378"/>
      <c r="D7" s="59"/>
      <c r="E7" s="607">
        <v>230</v>
      </c>
      <c r="F7" s="608"/>
      <c r="G7" s="787">
        <f t="shared" si="0"/>
      </c>
      <c r="H7" s="788"/>
      <c r="I7" s="423" t="s">
        <v>782</v>
      </c>
      <c r="J7" s="424"/>
      <c r="K7" s="424"/>
      <c r="L7" s="424"/>
      <c r="M7" s="424"/>
      <c r="N7" s="424"/>
      <c r="O7" s="425"/>
      <c r="Q7" s="382"/>
      <c r="R7" s="389" t="s">
        <v>1488</v>
      </c>
      <c r="S7" s="378"/>
      <c r="T7" s="64"/>
      <c r="U7" s="597">
        <v>440</v>
      </c>
      <c r="V7" s="598"/>
      <c r="W7" s="787">
        <f>IF(T7="","",ROUND(U7*$D$4,-1))</f>
      </c>
      <c r="X7" s="788"/>
      <c r="Y7" s="594" t="s">
        <v>1489</v>
      </c>
      <c r="Z7" s="636"/>
      <c r="AA7" s="636"/>
      <c r="AB7" s="636"/>
      <c r="AC7" s="636"/>
      <c r="AD7" s="636"/>
      <c r="AE7" s="637"/>
    </row>
    <row r="8" spans="1:31" ht="12.75" customHeight="1">
      <c r="A8" s="382"/>
      <c r="B8" s="389" t="s">
        <v>781</v>
      </c>
      <c r="C8" s="378"/>
      <c r="D8" s="94"/>
      <c r="E8" s="607">
        <v>250</v>
      </c>
      <c r="F8" s="608"/>
      <c r="G8" s="787">
        <f t="shared" si="0"/>
      </c>
      <c r="H8" s="788"/>
      <c r="I8" s="423" t="s">
        <v>783</v>
      </c>
      <c r="J8" s="424"/>
      <c r="K8" s="424"/>
      <c r="L8" s="424"/>
      <c r="M8" s="424"/>
      <c r="N8" s="424"/>
      <c r="O8" s="425"/>
      <c r="Q8" s="382"/>
      <c r="R8" s="389" t="s">
        <v>522</v>
      </c>
      <c r="S8" s="378"/>
      <c r="T8" s="95"/>
      <c r="U8" s="597">
        <v>360</v>
      </c>
      <c r="V8" s="598"/>
      <c r="W8" s="787">
        <f aca="true" t="shared" si="1" ref="W8:W13">IF(T8="","",ROUND(U8*$D$4,-1))</f>
      </c>
      <c r="X8" s="788"/>
      <c r="Y8" s="423" t="s">
        <v>1233</v>
      </c>
      <c r="Z8" s="424"/>
      <c r="AA8" s="424"/>
      <c r="AB8" s="424"/>
      <c r="AC8" s="424"/>
      <c r="AD8" s="424"/>
      <c r="AE8" s="425"/>
    </row>
    <row r="9" spans="1:31" ht="12.75" customHeight="1">
      <c r="A9" s="382"/>
      <c r="B9" s="389" t="s">
        <v>745</v>
      </c>
      <c r="C9" s="378"/>
      <c r="D9" s="94"/>
      <c r="E9" s="607">
        <v>170</v>
      </c>
      <c r="F9" s="608"/>
      <c r="G9" s="787">
        <f t="shared" si="0"/>
      </c>
      <c r="H9" s="788"/>
      <c r="I9" s="423" t="s">
        <v>809</v>
      </c>
      <c r="J9" s="424"/>
      <c r="K9" s="424"/>
      <c r="L9" s="424"/>
      <c r="M9" s="424"/>
      <c r="N9" s="424"/>
      <c r="O9" s="425"/>
      <c r="Q9" s="382"/>
      <c r="R9" s="389" t="s">
        <v>323</v>
      </c>
      <c r="S9" s="378"/>
      <c r="T9" s="95"/>
      <c r="U9" s="597">
        <v>390</v>
      </c>
      <c r="V9" s="598"/>
      <c r="W9" s="787">
        <f t="shared" si="1"/>
      </c>
      <c r="X9" s="788"/>
      <c r="Y9" s="423" t="s">
        <v>1234</v>
      </c>
      <c r="Z9" s="424"/>
      <c r="AA9" s="424"/>
      <c r="AB9" s="424"/>
      <c r="AC9" s="424"/>
      <c r="AD9" s="424"/>
      <c r="AE9" s="425"/>
    </row>
    <row r="10" spans="1:31" ht="12.75" customHeight="1">
      <c r="A10" s="382"/>
      <c r="B10" s="389" t="s">
        <v>746</v>
      </c>
      <c r="C10" s="378"/>
      <c r="D10" s="94"/>
      <c r="E10" s="607">
        <v>260</v>
      </c>
      <c r="F10" s="608"/>
      <c r="G10" s="787">
        <f>IF(D10="","",ROUND(E10*$D$4,-1))</f>
      </c>
      <c r="H10" s="788"/>
      <c r="I10" s="423" t="s">
        <v>810</v>
      </c>
      <c r="J10" s="424"/>
      <c r="K10" s="424"/>
      <c r="L10" s="424"/>
      <c r="M10" s="424"/>
      <c r="N10" s="424"/>
      <c r="O10" s="425"/>
      <c r="Q10" s="382"/>
      <c r="R10" s="389" t="s">
        <v>642</v>
      </c>
      <c r="S10" s="378"/>
      <c r="T10" s="95"/>
      <c r="U10" s="597">
        <v>330</v>
      </c>
      <c r="V10" s="598"/>
      <c r="W10" s="787">
        <f t="shared" si="1"/>
      </c>
      <c r="X10" s="788"/>
      <c r="Y10" s="423" t="s">
        <v>813</v>
      </c>
      <c r="Z10" s="424"/>
      <c r="AA10" s="424"/>
      <c r="AB10" s="424"/>
      <c r="AC10" s="424"/>
      <c r="AD10" s="424"/>
      <c r="AE10" s="425"/>
    </row>
    <row r="11" spans="1:31" ht="12.75" customHeight="1">
      <c r="A11" s="382"/>
      <c r="B11" s="389" t="s">
        <v>428</v>
      </c>
      <c r="C11" s="378"/>
      <c r="D11" s="94"/>
      <c r="E11" s="607">
        <v>430</v>
      </c>
      <c r="F11" s="608"/>
      <c r="G11" s="787">
        <f t="shared" si="0"/>
      </c>
      <c r="H11" s="788"/>
      <c r="I11" s="423" t="s">
        <v>1210</v>
      </c>
      <c r="J11" s="424"/>
      <c r="K11" s="424"/>
      <c r="L11" s="424"/>
      <c r="M11" s="424"/>
      <c r="N11" s="424"/>
      <c r="O11" s="425"/>
      <c r="Q11" s="382"/>
      <c r="R11" s="389" t="s">
        <v>643</v>
      </c>
      <c r="S11" s="378"/>
      <c r="T11" s="95"/>
      <c r="U11" s="597">
        <v>260</v>
      </c>
      <c r="V11" s="598"/>
      <c r="W11" s="787">
        <f t="shared" si="1"/>
      </c>
      <c r="X11" s="788"/>
      <c r="Y11" s="423" t="s">
        <v>821</v>
      </c>
      <c r="Z11" s="424"/>
      <c r="AA11" s="424"/>
      <c r="AB11" s="424"/>
      <c r="AC11" s="424"/>
      <c r="AD11" s="424"/>
      <c r="AE11" s="425"/>
    </row>
    <row r="12" spans="1:31" ht="12.75" customHeight="1">
      <c r="A12" s="382"/>
      <c r="B12" s="389" t="s">
        <v>429</v>
      </c>
      <c r="C12" s="378"/>
      <c r="D12" s="94"/>
      <c r="E12" s="607">
        <v>440</v>
      </c>
      <c r="F12" s="608"/>
      <c r="G12" s="787">
        <f t="shared" si="0"/>
      </c>
      <c r="H12" s="788"/>
      <c r="I12" s="423" t="s">
        <v>1211</v>
      </c>
      <c r="J12" s="424"/>
      <c r="K12" s="424"/>
      <c r="L12" s="424"/>
      <c r="M12" s="424"/>
      <c r="N12" s="424"/>
      <c r="O12" s="425"/>
      <c r="Q12" s="382"/>
      <c r="R12" s="389" t="s">
        <v>325</v>
      </c>
      <c r="S12" s="378"/>
      <c r="T12" s="95"/>
      <c r="U12" s="597">
        <v>400</v>
      </c>
      <c r="V12" s="598"/>
      <c r="W12" s="787">
        <f t="shared" si="1"/>
      </c>
      <c r="X12" s="788"/>
      <c r="Y12" s="423" t="s">
        <v>1235</v>
      </c>
      <c r="Z12" s="424"/>
      <c r="AA12" s="424"/>
      <c r="AB12" s="424"/>
      <c r="AC12" s="424"/>
      <c r="AD12" s="424"/>
      <c r="AE12" s="425"/>
    </row>
    <row r="13" spans="1:31" ht="12.75" customHeight="1">
      <c r="A13" s="382"/>
      <c r="B13" s="389" t="s">
        <v>1303</v>
      </c>
      <c r="C13" s="378"/>
      <c r="D13" s="94"/>
      <c r="E13" s="607">
        <v>350</v>
      </c>
      <c r="F13" s="608"/>
      <c r="G13" s="787">
        <f>IF(D13="","",ROUND(E13*$D$4,-1))</f>
      </c>
      <c r="H13" s="788"/>
      <c r="I13" s="423" t="s">
        <v>1305</v>
      </c>
      <c r="J13" s="424"/>
      <c r="K13" s="424"/>
      <c r="L13" s="424"/>
      <c r="M13" s="424"/>
      <c r="N13" s="424"/>
      <c r="O13" s="425"/>
      <c r="Q13" s="382"/>
      <c r="R13" s="389" t="s">
        <v>326</v>
      </c>
      <c r="S13" s="378"/>
      <c r="T13" s="95"/>
      <c r="U13" s="773">
        <v>480</v>
      </c>
      <c r="V13" s="774"/>
      <c r="W13" s="789">
        <f t="shared" si="1"/>
      </c>
      <c r="X13" s="790"/>
      <c r="Y13" s="423" t="s">
        <v>1236</v>
      </c>
      <c r="Z13" s="424"/>
      <c r="AA13" s="424"/>
      <c r="AB13" s="424"/>
      <c r="AC13" s="424"/>
      <c r="AD13" s="424"/>
      <c r="AE13" s="425"/>
    </row>
    <row r="14" spans="1:31" ht="12.75" customHeight="1">
      <c r="A14" s="382"/>
      <c r="B14" s="389" t="s">
        <v>1304</v>
      </c>
      <c r="C14" s="378"/>
      <c r="D14" s="94"/>
      <c r="E14" s="607">
        <v>410</v>
      </c>
      <c r="F14" s="608"/>
      <c r="G14" s="787">
        <f t="shared" si="0"/>
      </c>
      <c r="H14" s="788"/>
      <c r="I14" s="423" t="s">
        <v>1306</v>
      </c>
      <c r="J14" s="424"/>
      <c r="K14" s="424"/>
      <c r="L14" s="424"/>
      <c r="M14" s="424"/>
      <c r="N14" s="424"/>
      <c r="O14" s="425"/>
      <c r="Q14" s="382"/>
      <c r="R14" s="401" t="s">
        <v>327</v>
      </c>
      <c r="S14" s="402"/>
      <c r="T14" s="95"/>
      <c r="U14" s="763">
        <v>270</v>
      </c>
      <c r="V14" s="764"/>
      <c r="W14" s="791">
        <f>IF(T14="","",ROUND(U14*$D$4,-1))</f>
      </c>
      <c r="X14" s="792"/>
      <c r="Y14" s="464" t="s">
        <v>1237</v>
      </c>
      <c r="Z14" s="465"/>
      <c r="AA14" s="465"/>
      <c r="AB14" s="465"/>
      <c r="AC14" s="465"/>
      <c r="AD14" s="465"/>
      <c r="AE14" s="466"/>
    </row>
    <row r="15" spans="1:31" ht="12.75" customHeight="1">
      <c r="A15" s="382"/>
      <c r="B15" s="389" t="s">
        <v>2536</v>
      </c>
      <c r="C15" s="378"/>
      <c r="D15" s="94"/>
      <c r="E15" s="607">
        <v>320</v>
      </c>
      <c r="F15" s="608"/>
      <c r="G15" s="787">
        <f>IF(D15="","",ROUND(E15*$D$4,-1))</f>
      </c>
      <c r="H15" s="788"/>
      <c r="I15" s="423" t="s">
        <v>2541</v>
      </c>
      <c r="J15" s="424"/>
      <c r="K15" s="424"/>
      <c r="L15" s="424"/>
      <c r="M15" s="424"/>
      <c r="N15" s="424"/>
      <c r="O15" s="425"/>
      <c r="Q15" s="383"/>
      <c r="R15" s="403" t="s">
        <v>991</v>
      </c>
      <c r="S15" s="404"/>
      <c r="T15" s="415"/>
      <c r="U15" s="601">
        <f>SUBTOTAL(9,U6:V14)</f>
        <v>3270</v>
      </c>
      <c r="V15" s="602"/>
      <c r="W15" s="601">
        <f>SUBTOTAL(9,W6:X14)</f>
        <v>0</v>
      </c>
      <c r="X15" s="602"/>
      <c r="Y15" s="416"/>
      <c r="Z15" s="417"/>
      <c r="AA15" s="417"/>
      <c r="AB15" s="417"/>
      <c r="AC15" s="417"/>
      <c r="AD15" s="417"/>
      <c r="AE15" s="418"/>
    </row>
    <row r="16" spans="1:31" ht="12.75" customHeight="1">
      <c r="A16" s="382"/>
      <c r="B16" s="389" t="s">
        <v>2537</v>
      </c>
      <c r="C16" s="378"/>
      <c r="D16" s="94"/>
      <c r="E16" s="607">
        <v>280</v>
      </c>
      <c r="F16" s="608"/>
      <c r="G16" s="791">
        <f t="shared" si="0"/>
      </c>
      <c r="H16" s="792"/>
      <c r="I16" s="423" t="s">
        <v>2538</v>
      </c>
      <c r="J16" s="424"/>
      <c r="K16" s="424"/>
      <c r="L16" s="424"/>
      <c r="M16" s="424"/>
      <c r="N16" s="424"/>
      <c r="O16" s="425"/>
      <c r="Q16" s="381" t="s">
        <v>33</v>
      </c>
      <c r="R16" s="396" t="s">
        <v>481</v>
      </c>
      <c r="S16" s="397"/>
      <c r="T16" s="59"/>
      <c r="U16" s="597">
        <v>260</v>
      </c>
      <c r="V16" s="598"/>
      <c r="W16" s="787">
        <f aca="true" t="shared" si="2" ref="W16:W21">IF(T16="","",ROUND(U16*$D$4,-1))</f>
      </c>
      <c r="X16" s="788"/>
      <c r="Y16" s="517" t="s">
        <v>1239</v>
      </c>
      <c r="Z16" s="518"/>
      <c r="AA16" s="518"/>
      <c r="AB16" s="518"/>
      <c r="AC16" s="518"/>
      <c r="AD16" s="518"/>
      <c r="AE16" s="519"/>
    </row>
    <row r="17" spans="1:31" ht="12.75" customHeight="1">
      <c r="A17" s="383"/>
      <c r="B17" s="403" t="s">
        <v>991</v>
      </c>
      <c r="C17" s="404"/>
      <c r="D17" s="405"/>
      <c r="E17" s="601">
        <f>SUBTOTAL(9,E6:F16)</f>
        <v>3550</v>
      </c>
      <c r="F17" s="602"/>
      <c r="G17" s="697">
        <f>SUBTOTAL(9,G6:H16)</f>
        <v>0</v>
      </c>
      <c r="H17" s="698"/>
      <c r="I17" s="416"/>
      <c r="J17" s="417"/>
      <c r="K17" s="417"/>
      <c r="L17" s="417"/>
      <c r="M17" s="417"/>
      <c r="N17" s="417"/>
      <c r="O17" s="418"/>
      <c r="Q17" s="382"/>
      <c r="R17" s="389" t="s">
        <v>482</v>
      </c>
      <c r="S17" s="378"/>
      <c r="T17" s="59"/>
      <c r="U17" s="597">
        <v>560</v>
      </c>
      <c r="V17" s="598"/>
      <c r="W17" s="787">
        <f t="shared" si="2"/>
      </c>
      <c r="X17" s="788"/>
      <c r="Y17" s="423" t="s">
        <v>1240</v>
      </c>
      <c r="Z17" s="424"/>
      <c r="AA17" s="424"/>
      <c r="AB17" s="424"/>
      <c r="AC17" s="424"/>
      <c r="AD17" s="424"/>
      <c r="AE17" s="425"/>
    </row>
    <row r="18" spans="1:31" ht="12.75" customHeight="1">
      <c r="A18" s="381" t="s">
        <v>27</v>
      </c>
      <c r="B18" s="396" t="s">
        <v>1649</v>
      </c>
      <c r="C18" s="397"/>
      <c r="D18" s="58"/>
      <c r="E18" s="607">
        <v>120</v>
      </c>
      <c r="F18" s="608"/>
      <c r="G18" s="793">
        <f aca="true" t="shared" si="3" ref="G18:G31">IF(D18="","",ROUND(E18*$D$4,-1))</f>
      </c>
      <c r="H18" s="794"/>
      <c r="I18" s="423" t="s">
        <v>2472</v>
      </c>
      <c r="J18" s="424"/>
      <c r="K18" s="424"/>
      <c r="L18" s="424"/>
      <c r="M18" s="424"/>
      <c r="N18" s="424"/>
      <c r="O18" s="425"/>
      <c r="Q18" s="382"/>
      <c r="R18" s="389" t="s">
        <v>483</v>
      </c>
      <c r="S18" s="378"/>
      <c r="T18" s="94"/>
      <c r="U18" s="597">
        <v>360</v>
      </c>
      <c r="V18" s="598"/>
      <c r="W18" s="787">
        <f t="shared" si="2"/>
      </c>
      <c r="X18" s="788"/>
      <c r="Y18" s="423" t="s">
        <v>1265</v>
      </c>
      <c r="Z18" s="424"/>
      <c r="AA18" s="424"/>
      <c r="AB18" s="424"/>
      <c r="AC18" s="424"/>
      <c r="AD18" s="424"/>
      <c r="AE18" s="425"/>
    </row>
    <row r="19" spans="1:31" ht="12.75" customHeight="1">
      <c r="A19" s="382"/>
      <c r="B19" s="488" t="s">
        <v>2474</v>
      </c>
      <c r="C19" s="489"/>
      <c r="D19" s="64"/>
      <c r="E19" s="607">
        <v>190</v>
      </c>
      <c r="F19" s="608"/>
      <c r="G19" s="787">
        <f>IF(D19="","",ROUND(E19*$D$4,-1))</f>
      </c>
      <c r="H19" s="788"/>
      <c r="I19" s="423" t="s">
        <v>2473</v>
      </c>
      <c r="J19" s="424"/>
      <c r="K19" s="424"/>
      <c r="L19" s="424"/>
      <c r="M19" s="424"/>
      <c r="N19" s="424"/>
      <c r="O19" s="425"/>
      <c r="Q19" s="382"/>
      <c r="R19" s="389" t="s">
        <v>484</v>
      </c>
      <c r="S19" s="378"/>
      <c r="T19" s="94"/>
      <c r="U19" s="773">
        <v>380</v>
      </c>
      <c r="V19" s="774"/>
      <c r="W19" s="789">
        <f t="shared" si="2"/>
      </c>
      <c r="X19" s="790"/>
      <c r="Y19" s="423" t="s">
        <v>1271</v>
      </c>
      <c r="Z19" s="424"/>
      <c r="AA19" s="424"/>
      <c r="AB19" s="424"/>
      <c r="AC19" s="424"/>
      <c r="AD19" s="424"/>
      <c r="AE19" s="425"/>
    </row>
    <row r="20" spans="1:31" ht="12.75" customHeight="1">
      <c r="A20" s="382"/>
      <c r="B20" s="488" t="s">
        <v>2552</v>
      </c>
      <c r="C20" s="489"/>
      <c r="D20" s="64"/>
      <c r="E20" s="607">
        <v>70</v>
      </c>
      <c r="F20" s="608"/>
      <c r="G20" s="787">
        <f>IF(D20="","",ROUND(E20*$D$4,-1))</f>
      </c>
      <c r="H20" s="788"/>
      <c r="I20" s="423" t="s">
        <v>2553</v>
      </c>
      <c r="J20" s="424"/>
      <c r="K20" s="424"/>
      <c r="L20" s="424"/>
      <c r="M20" s="424"/>
      <c r="N20" s="424"/>
      <c r="O20" s="425"/>
      <c r="Q20" s="382"/>
      <c r="R20" s="389" t="s">
        <v>1538</v>
      </c>
      <c r="S20" s="378"/>
      <c r="T20" s="94"/>
      <c r="U20" s="773">
        <v>270</v>
      </c>
      <c r="V20" s="774"/>
      <c r="W20" s="789">
        <f t="shared" si="2"/>
      </c>
      <c r="X20" s="790"/>
      <c r="Y20" s="423" t="s">
        <v>1540</v>
      </c>
      <c r="Z20" s="424"/>
      <c r="AA20" s="424"/>
      <c r="AB20" s="424"/>
      <c r="AC20" s="424"/>
      <c r="AD20" s="424"/>
      <c r="AE20" s="425"/>
    </row>
    <row r="21" spans="1:31" ht="12.75" customHeight="1">
      <c r="A21" s="382"/>
      <c r="B21" s="389" t="s">
        <v>450</v>
      </c>
      <c r="C21" s="378"/>
      <c r="D21" s="94"/>
      <c r="E21" s="607">
        <v>440</v>
      </c>
      <c r="F21" s="608"/>
      <c r="G21" s="787">
        <f>IF(D21="","",ROUND(E21*$D$4,-1))</f>
      </c>
      <c r="H21" s="788"/>
      <c r="I21" s="423" t="s">
        <v>1530</v>
      </c>
      <c r="J21" s="424"/>
      <c r="K21" s="424"/>
      <c r="L21" s="424"/>
      <c r="M21" s="424"/>
      <c r="N21" s="424"/>
      <c r="O21" s="425"/>
      <c r="Q21" s="382"/>
      <c r="R21" s="389" t="s">
        <v>1539</v>
      </c>
      <c r="S21" s="378"/>
      <c r="T21" s="94"/>
      <c r="U21" s="597">
        <v>170</v>
      </c>
      <c r="V21" s="598"/>
      <c r="W21" s="787">
        <f t="shared" si="2"/>
      </c>
      <c r="X21" s="788"/>
      <c r="Y21" s="423" t="s">
        <v>1541</v>
      </c>
      <c r="Z21" s="424"/>
      <c r="AA21" s="424"/>
      <c r="AB21" s="424"/>
      <c r="AC21" s="424"/>
      <c r="AD21" s="424"/>
      <c r="AE21" s="425"/>
    </row>
    <row r="22" spans="1:31" ht="12.75" customHeight="1">
      <c r="A22" s="382"/>
      <c r="B22" s="389" t="s">
        <v>2454</v>
      </c>
      <c r="C22" s="378"/>
      <c r="D22" s="94"/>
      <c r="E22" s="607">
        <v>380</v>
      </c>
      <c r="F22" s="608"/>
      <c r="G22" s="787">
        <f>IF(D22="","",ROUND(E22*$D$4,-1))</f>
      </c>
      <c r="H22" s="788"/>
      <c r="I22" s="423" t="s">
        <v>2453</v>
      </c>
      <c r="J22" s="424"/>
      <c r="K22" s="424"/>
      <c r="L22" s="424"/>
      <c r="M22" s="424"/>
      <c r="N22" s="424"/>
      <c r="O22" s="425"/>
      <c r="Q22" s="383"/>
      <c r="R22" s="403" t="s">
        <v>991</v>
      </c>
      <c r="S22" s="404"/>
      <c r="T22" s="415"/>
      <c r="U22" s="601">
        <f>SUBTOTAL(9,U16:V21)</f>
        <v>2000</v>
      </c>
      <c r="V22" s="602"/>
      <c r="W22" s="697">
        <f>SUBTOTAL(9,W16:X21)</f>
        <v>0</v>
      </c>
      <c r="X22" s="698"/>
      <c r="Y22" s="416"/>
      <c r="Z22" s="417"/>
      <c r="AA22" s="417"/>
      <c r="AB22" s="417"/>
      <c r="AC22" s="417"/>
      <c r="AD22" s="417"/>
      <c r="AE22" s="418"/>
    </row>
    <row r="23" spans="1:31" ht="12.75" customHeight="1">
      <c r="A23" s="382"/>
      <c r="B23" s="389" t="s">
        <v>732</v>
      </c>
      <c r="C23" s="378"/>
      <c r="D23" s="94"/>
      <c r="E23" s="607">
        <v>190</v>
      </c>
      <c r="F23" s="608"/>
      <c r="G23" s="787">
        <f t="shared" si="3"/>
      </c>
      <c r="H23" s="788"/>
      <c r="I23" s="423" t="s">
        <v>731</v>
      </c>
      <c r="J23" s="424"/>
      <c r="K23" s="424"/>
      <c r="L23" s="424"/>
      <c r="M23" s="424"/>
      <c r="N23" s="424"/>
      <c r="O23" s="425"/>
      <c r="Q23" s="381" t="s">
        <v>35</v>
      </c>
      <c r="R23" s="389" t="s">
        <v>1342</v>
      </c>
      <c r="S23" s="378"/>
      <c r="T23" s="59"/>
      <c r="U23" s="597">
        <v>360</v>
      </c>
      <c r="V23" s="598"/>
      <c r="W23" s="787">
        <f aca="true" t="shared" si="4" ref="W23:W38">IF(T23="","",ROUND(U23*$D$4,-1))</f>
      </c>
      <c r="X23" s="788"/>
      <c r="Y23" s="517" t="s">
        <v>1344</v>
      </c>
      <c r="Z23" s="518"/>
      <c r="AA23" s="518"/>
      <c r="AB23" s="518"/>
      <c r="AC23" s="518"/>
      <c r="AD23" s="518"/>
      <c r="AE23" s="519"/>
    </row>
    <row r="24" spans="1:31" ht="12.75" customHeight="1">
      <c r="A24" s="382"/>
      <c r="B24" s="389" t="s">
        <v>733</v>
      </c>
      <c r="C24" s="378"/>
      <c r="D24" s="94"/>
      <c r="E24" s="607">
        <v>150</v>
      </c>
      <c r="F24" s="608"/>
      <c r="G24" s="787">
        <f>IF(D24="","",ROUND(E24*$D$4,-1))</f>
      </c>
      <c r="H24" s="788"/>
      <c r="I24" s="423" t="s">
        <v>2378</v>
      </c>
      <c r="J24" s="424"/>
      <c r="K24" s="424"/>
      <c r="L24" s="424"/>
      <c r="M24" s="424"/>
      <c r="N24" s="424"/>
      <c r="O24" s="425"/>
      <c r="Q24" s="382"/>
      <c r="R24" s="389" t="s">
        <v>1343</v>
      </c>
      <c r="S24" s="378"/>
      <c r="T24" s="59"/>
      <c r="U24" s="597">
        <v>340</v>
      </c>
      <c r="V24" s="598"/>
      <c r="W24" s="787">
        <f>IF(T24="","",ROUND(U24*$D$4,-1))</f>
      </c>
      <c r="X24" s="788"/>
      <c r="Y24" s="479" t="s">
        <v>1345</v>
      </c>
      <c r="Z24" s="480"/>
      <c r="AA24" s="480"/>
      <c r="AB24" s="480"/>
      <c r="AC24" s="480"/>
      <c r="AD24" s="480"/>
      <c r="AE24" s="481"/>
    </row>
    <row r="25" spans="1:31" ht="12.75" customHeight="1">
      <c r="A25" s="382"/>
      <c r="B25" s="389" t="s">
        <v>2377</v>
      </c>
      <c r="C25" s="378"/>
      <c r="D25" s="94"/>
      <c r="E25" s="607">
        <v>290</v>
      </c>
      <c r="F25" s="608"/>
      <c r="G25" s="787">
        <f>IF(D25="","",ROUND(E25*$D$4,-1))</f>
      </c>
      <c r="H25" s="788"/>
      <c r="I25" s="423" t="s">
        <v>2379</v>
      </c>
      <c r="J25" s="424"/>
      <c r="K25" s="424"/>
      <c r="L25" s="424"/>
      <c r="M25" s="424"/>
      <c r="N25" s="424"/>
      <c r="O25" s="425"/>
      <c r="Q25" s="382"/>
      <c r="R25" s="389" t="s">
        <v>528</v>
      </c>
      <c r="S25" s="378"/>
      <c r="T25" s="94"/>
      <c r="U25" s="597">
        <v>290</v>
      </c>
      <c r="V25" s="598"/>
      <c r="W25" s="787">
        <f t="shared" si="4"/>
      </c>
      <c r="X25" s="788"/>
      <c r="Y25" s="423" t="s">
        <v>1241</v>
      </c>
      <c r="Z25" s="424"/>
      <c r="AA25" s="424"/>
      <c r="AB25" s="424"/>
      <c r="AC25" s="424"/>
      <c r="AD25" s="424"/>
      <c r="AE25" s="425"/>
    </row>
    <row r="26" spans="1:31" ht="12.75" customHeight="1">
      <c r="A26" s="382"/>
      <c r="B26" s="389" t="s">
        <v>453</v>
      </c>
      <c r="C26" s="378"/>
      <c r="D26" s="94"/>
      <c r="E26" s="607">
        <v>600</v>
      </c>
      <c r="F26" s="608"/>
      <c r="G26" s="787">
        <f t="shared" si="3"/>
      </c>
      <c r="H26" s="788"/>
      <c r="I26" s="423" t="s">
        <v>37</v>
      </c>
      <c r="J26" s="424"/>
      <c r="K26" s="424"/>
      <c r="L26" s="424"/>
      <c r="M26" s="424"/>
      <c r="N26" s="424"/>
      <c r="O26" s="425"/>
      <c r="Q26" s="382"/>
      <c r="R26" s="389" t="s">
        <v>529</v>
      </c>
      <c r="S26" s="378"/>
      <c r="T26" s="94"/>
      <c r="U26" s="597">
        <v>530</v>
      </c>
      <c r="V26" s="598"/>
      <c r="W26" s="787">
        <f t="shared" si="4"/>
      </c>
      <c r="X26" s="788"/>
      <c r="Y26" s="423" t="s">
        <v>1242</v>
      </c>
      <c r="Z26" s="424"/>
      <c r="AA26" s="424"/>
      <c r="AB26" s="424"/>
      <c r="AC26" s="424"/>
      <c r="AD26" s="424"/>
      <c r="AE26" s="425"/>
    </row>
    <row r="27" spans="1:31" ht="12.75" customHeight="1">
      <c r="A27" s="382"/>
      <c r="B27" s="389" t="s">
        <v>454</v>
      </c>
      <c r="C27" s="378"/>
      <c r="D27" s="94"/>
      <c r="E27" s="607">
        <v>210</v>
      </c>
      <c r="F27" s="608"/>
      <c r="G27" s="787">
        <f t="shared" si="3"/>
      </c>
      <c r="H27" s="788"/>
      <c r="I27" s="423" t="s">
        <v>1212</v>
      </c>
      <c r="J27" s="424"/>
      <c r="K27" s="424"/>
      <c r="L27" s="424"/>
      <c r="M27" s="424"/>
      <c r="N27" s="424"/>
      <c r="O27" s="425"/>
      <c r="Q27" s="382"/>
      <c r="R27" s="389" t="s">
        <v>530</v>
      </c>
      <c r="S27" s="378"/>
      <c r="T27" s="94"/>
      <c r="U27" s="597">
        <v>450</v>
      </c>
      <c r="V27" s="598"/>
      <c r="W27" s="787">
        <f t="shared" si="4"/>
      </c>
      <c r="X27" s="788"/>
      <c r="Y27" s="423" t="s">
        <v>1243</v>
      </c>
      <c r="Z27" s="424"/>
      <c r="AA27" s="424"/>
      <c r="AB27" s="424"/>
      <c r="AC27" s="424"/>
      <c r="AD27" s="424"/>
      <c r="AE27" s="425"/>
    </row>
    <row r="28" spans="1:31" ht="12.75" customHeight="1">
      <c r="A28" s="382"/>
      <c r="B28" s="389" t="s">
        <v>1526</v>
      </c>
      <c r="C28" s="378"/>
      <c r="D28" s="94"/>
      <c r="E28" s="607">
        <v>330</v>
      </c>
      <c r="F28" s="608"/>
      <c r="G28" s="787">
        <f t="shared" si="3"/>
      </c>
      <c r="H28" s="788"/>
      <c r="I28" s="423" t="s">
        <v>1528</v>
      </c>
      <c r="J28" s="424"/>
      <c r="K28" s="424"/>
      <c r="L28" s="424"/>
      <c r="M28" s="424"/>
      <c r="N28" s="424"/>
      <c r="O28" s="425"/>
      <c r="Q28" s="382"/>
      <c r="R28" s="389" t="s">
        <v>646</v>
      </c>
      <c r="S28" s="378"/>
      <c r="T28" s="94"/>
      <c r="U28" s="597">
        <v>390</v>
      </c>
      <c r="V28" s="598"/>
      <c r="W28" s="787">
        <f t="shared" si="4"/>
      </c>
      <c r="X28" s="788"/>
      <c r="Y28" s="423" t="s">
        <v>645</v>
      </c>
      <c r="Z28" s="424"/>
      <c r="AA28" s="424"/>
      <c r="AB28" s="424"/>
      <c r="AC28" s="424"/>
      <c r="AD28" s="424"/>
      <c r="AE28" s="425"/>
    </row>
    <row r="29" spans="1:31" ht="12.75" customHeight="1">
      <c r="A29" s="382"/>
      <c r="B29" s="389" t="s">
        <v>1527</v>
      </c>
      <c r="C29" s="378"/>
      <c r="D29" s="94"/>
      <c r="E29" s="607">
        <v>240</v>
      </c>
      <c r="F29" s="608"/>
      <c r="G29" s="787">
        <f>IF(D29="","",ROUND(E29*$D$4,-1))</f>
      </c>
      <c r="H29" s="788"/>
      <c r="I29" s="423" t="s">
        <v>1529</v>
      </c>
      <c r="J29" s="424"/>
      <c r="K29" s="424"/>
      <c r="L29" s="424"/>
      <c r="M29" s="424"/>
      <c r="N29" s="424"/>
      <c r="O29" s="425"/>
      <c r="Q29" s="382"/>
      <c r="R29" s="389" t="s">
        <v>647</v>
      </c>
      <c r="S29" s="378"/>
      <c r="T29" s="94"/>
      <c r="U29" s="597">
        <v>300</v>
      </c>
      <c r="V29" s="598"/>
      <c r="W29" s="787">
        <f t="shared" si="4"/>
      </c>
      <c r="X29" s="788"/>
      <c r="Y29" s="423" t="s">
        <v>644</v>
      </c>
      <c r="Z29" s="424"/>
      <c r="AA29" s="424"/>
      <c r="AB29" s="424"/>
      <c r="AC29" s="424"/>
      <c r="AD29" s="424"/>
      <c r="AE29" s="425"/>
    </row>
    <row r="30" spans="1:31" ht="12.75" customHeight="1">
      <c r="A30" s="382"/>
      <c r="B30" s="389" t="s">
        <v>456</v>
      </c>
      <c r="C30" s="378"/>
      <c r="D30" s="94"/>
      <c r="E30" s="607">
        <v>220</v>
      </c>
      <c r="F30" s="608"/>
      <c r="G30" s="787">
        <f t="shared" si="3"/>
      </c>
      <c r="H30" s="788"/>
      <c r="I30" s="423" t="s">
        <v>1213</v>
      </c>
      <c r="J30" s="424"/>
      <c r="K30" s="424"/>
      <c r="L30" s="424"/>
      <c r="M30" s="424"/>
      <c r="N30" s="424"/>
      <c r="O30" s="425"/>
      <c r="Q30" s="382"/>
      <c r="R30" s="389" t="s">
        <v>311</v>
      </c>
      <c r="S30" s="378"/>
      <c r="T30" s="94"/>
      <c r="U30" s="597">
        <v>350</v>
      </c>
      <c r="V30" s="598"/>
      <c r="W30" s="787">
        <f t="shared" si="4"/>
      </c>
      <c r="X30" s="788"/>
      <c r="Y30" s="423" t="s">
        <v>313</v>
      </c>
      <c r="Z30" s="424"/>
      <c r="AA30" s="424"/>
      <c r="AB30" s="424"/>
      <c r="AC30" s="424"/>
      <c r="AD30" s="424"/>
      <c r="AE30" s="425"/>
    </row>
    <row r="31" spans="1:31" ht="12.75" customHeight="1">
      <c r="A31" s="382"/>
      <c r="B31" s="389" t="s">
        <v>909</v>
      </c>
      <c r="C31" s="378"/>
      <c r="D31" s="94"/>
      <c r="E31" s="607">
        <v>330</v>
      </c>
      <c r="F31" s="608"/>
      <c r="G31" s="787">
        <f t="shared" si="3"/>
      </c>
      <c r="H31" s="788"/>
      <c r="I31" s="423" t="s">
        <v>911</v>
      </c>
      <c r="J31" s="424"/>
      <c r="K31" s="424"/>
      <c r="L31" s="424"/>
      <c r="M31" s="424"/>
      <c r="N31" s="424"/>
      <c r="O31" s="425"/>
      <c r="Q31" s="382"/>
      <c r="R31" s="389" t="s">
        <v>312</v>
      </c>
      <c r="S31" s="378"/>
      <c r="T31" s="94"/>
      <c r="U31" s="597">
        <v>310</v>
      </c>
      <c r="V31" s="598"/>
      <c r="W31" s="787">
        <f>IF(T31="","",ROUND(U31*$D$4,-1))</f>
      </c>
      <c r="X31" s="788"/>
      <c r="Y31" s="423" t="s">
        <v>314</v>
      </c>
      <c r="Z31" s="424"/>
      <c r="AA31" s="424"/>
      <c r="AB31" s="424"/>
      <c r="AC31" s="424"/>
      <c r="AD31" s="424"/>
      <c r="AE31" s="425"/>
    </row>
    <row r="32" spans="1:31" ht="12.75" customHeight="1">
      <c r="A32" s="382"/>
      <c r="B32" s="401" t="s">
        <v>910</v>
      </c>
      <c r="C32" s="402"/>
      <c r="D32" s="94"/>
      <c r="E32" s="775">
        <v>170</v>
      </c>
      <c r="F32" s="776"/>
      <c r="G32" s="791">
        <f>IF(D32="","",ROUND(E32*$D$4,-1))</f>
      </c>
      <c r="H32" s="792"/>
      <c r="I32" s="464" t="s">
        <v>912</v>
      </c>
      <c r="J32" s="465"/>
      <c r="K32" s="465"/>
      <c r="L32" s="465"/>
      <c r="M32" s="465"/>
      <c r="N32" s="465"/>
      <c r="O32" s="466"/>
      <c r="Q32" s="382"/>
      <c r="R32" s="389" t="s">
        <v>876</v>
      </c>
      <c r="S32" s="378"/>
      <c r="T32" s="94"/>
      <c r="U32" s="597">
        <v>160</v>
      </c>
      <c r="V32" s="598"/>
      <c r="W32" s="787">
        <f t="shared" si="4"/>
      </c>
      <c r="X32" s="788"/>
      <c r="Y32" s="423" t="s">
        <v>879</v>
      </c>
      <c r="Z32" s="424"/>
      <c r="AA32" s="424"/>
      <c r="AB32" s="424"/>
      <c r="AC32" s="424"/>
      <c r="AD32" s="424"/>
      <c r="AE32" s="425"/>
    </row>
    <row r="33" spans="1:31" ht="12.75" customHeight="1">
      <c r="A33" s="383"/>
      <c r="B33" s="403" t="s">
        <v>991</v>
      </c>
      <c r="C33" s="404"/>
      <c r="D33" s="415"/>
      <c r="E33" s="601">
        <f>SUBTOTAL(9,E18:F32)</f>
        <v>3930</v>
      </c>
      <c r="F33" s="602"/>
      <c r="G33" s="697">
        <f>SUBTOTAL(9,G18:H32)</f>
        <v>0</v>
      </c>
      <c r="H33" s="698"/>
      <c r="I33" s="416"/>
      <c r="J33" s="417"/>
      <c r="K33" s="417"/>
      <c r="L33" s="417"/>
      <c r="M33" s="417"/>
      <c r="N33" s="417"/>
      <c r="O33" s="418"/>
      <c r="Q33" s="382"/>
      <c r="R33" s="389" t="s">
        <v>877</v>
      </c>
      <c r="S33" s="378"/>
      <c r="T33" s="94"/>
      <c r="U33" s="597">
        <v>220</v>
      </c>
      <c r="V33" s="598"/>
      <c r="W33" s="787">
        <f>IF(T33="","",ROUND(U33*$D$4,-1))</f>
      </c>
      <c r="X33" s="788"/>
      <c r="Y33" s="423" t="s">
        <v>880</v>
      </c>
      <c r="Z33" s="424"/>
      <c r="AA33" s="424"/>
      <c r="AB33" s="424"/>
      <c r="AC33" s="424"/>
      <c r="AD33" s="424"/>
      <c r="AE33" s="425"/>
    </row>
    <row r="34" spans="1:31" ht="12.75" customHeight="1">
      <c r="A34" s="381" t="s">
        <v>28</v>
      </c>
      <c r="B34" s="396" t="s">
        <v>1311</v>
      </c>
      <c r="C34" s="397"/>
      <c r="D34" s="94"/>
      <c r="E34" s="638">
        <v>190</v>
      </c>
      <c r="F34" s="639"/>
      <c r="G34" s="787">
        <f aca="true" t="shared" si="5" ref="G34:G60">IF(D34="","",ROUND(E34*$D$4,-1))</f>
      </c>
      <c r="H34" s="788"/>
      <c r="I34" s="517" t="s">
        <v>1312</v>
      </c>
      <c r="J34" s="518"/>
      <c r="K34" s="518"/>
      <c r="L34" s="518"/>
      <c r="M34" s="518"/>
      <c r="N34" s="518"/>
      <c r="O34" s="519"/>
      <c r="Q34" s="382"/>
      <c r="R34" s="389" t="s">
        <v>878</v>
      </c>
      <c r="S34" s="378"/>
      <c r="T34" s="94"/>
      <c r="U34" s="597">
        <v>190</v>
      </c>
      <c r="V34" s="598"/>
      <c r="W34" s="787">
        <f>IF(T34="","",ROUND(U34*$D$4,-1))</f>
      </c>
      <c r="X34" s="788"/>
      <c r="Y34" s="423" t="s">
        <v>881</v>
      </c>
      <c r="Z34" s="424"/>
      <c r="AA34" s="424"/>
      <c r="AB34" s="424"/>
      <c r="AC34" s="424"/>
      <c r="AD34" s="424"/>
      <c r="AE34" s="425"/>
    </row>
    <row r="35" spans="1:31" ht="12.75" customHeight="1">
      <c r="A35" s="382"/>
      <c r="B35" s="389" t="s">
        <v>1310</v>
      </c>
      <c r="C35" s="378"/>
      <c r="D35" s="94"/>
      <c r="E35" s="607">
        <v>280</v>
      </c>
      <c r="F35" s="608"/>
      <c r="G35" s="787">
        <f t="shared" si="5"/>
      </c>
      <c r="H35" s="788"/>
      <c r="I35" s="594" t="s">
        <v>1313</v>
      </c>
      <c r="J35" s="636"/>
      <c r="K35" s="636"/>
      <c r="L35" s="636"/>
      <c r="M35" s="636"/>
      <c r="N35" s="636"/>
      <c r="O35" s="637"/>
      <c r="Q35" s="382"/>
      <c r="R35" s="389" t="s">
        <v>534</v>
      </c>
      <c r="S35" s="378"/>
      <c r="T35" s="94"/>
      <c r="U35" s="597">
        <v>400</v>
      </c>
      <c r="V35" s="598"/>
      <c r="W35" s="787">
        <f t="shared" si="4"/>
      </c>
      <c r="X35" s="788"/>
      <c r="Y35" s="423" t="s">
        <v>1244</v>
      </c>
      <c r="Z35" s="424"/>
      <c r="AA35" s="424"/>
      <c r="AB35" s="424"/>
      <c r="AC35" s="424"/>
      <c r="AD35" s="424"/>
      <c r="AE35" s="425"/>
    </row>
    <row r="36" spans="1:31" ht="12.75" customHeight="1">
      <c r="A36" s="382"/>
      <c r="B36" s="389" t="s">
        <v>846</v>
      </c>
      <c r="C36" s="378"/>
      <c r="D36" s="94"/>
      <c r="E36" s="607">
        <v>350</v>
      </c>
      <c r="F36" s="608"/>
      <c r="G36" s="787">
        <f t="shared" si="5"/>
      </c>
      <c r="H36" s="788"/>
      <c r="I36" s="423" t="s">
        <v>848</v>
      </c>
      <c r="J36" s="424"/>
      <c r="K36" s="424"/>
      <c r="L36" s="424"/>
      <c r="M36" s="424"/>
      <c r="N36" s="424"/>
      <c r="O36" s="425"/>
      <c r="Q36" s="382"/>
      <c r="R36" s="389" t="s">
        <v>535</v>
      </c>
      <c r="S36" s="378"/>
      <c r="T36" s="94"/>
      <c r="U36" s="597">
        <v>510</v>
      </c>
      <c r="V36" s="598"/>
      <c r="W36" s="787">
        <f t="shared" si="4"/>
      </c>
      <c r="X36" s="788"/>
      <c r="Y36" s="423" t="s">
        <v>1245</v>
      </c>
      <c r="Z36" s="424"/>
      <c r="AA36" s="424"/>
      <c r="AB36" s="424"/>
      <c r="AC36" s="424"/>
      <c r="AD36" s="424"/>
      <c r="AE36" s="425"/>
    </row>
    <row r="37" spans="1:31" ht="12.75" customHeight="1">
      <c r="A37" s="382"/>
      <c r="B37" s="389" t="s">
        <v>847</v>
      </c>
      <c r="C37" s="378"/>
      <c r="D37" s="94"/>
      <c r="E37" s="607">
        <v>140</v>
      </c>
      <c r="F37" s="608"/>
      <c r="G37" s="787">
        <f t="shared" si="5"/>
      </c>
      <c r="H37" s="788"/>
      <c r="I37" s="423" t="s">
        <v>2589</v>
      </c>
      <c r="J37" s="424"/>
      <c r="K37" s="424"/>
      <c r="L37" s="424"/>
      <c r="M37" s="424"/>
      <c r="N37" s="424"/>
      <c r="O37" s="425"/>
      <c r="Q37" s="382"/>
      <c r="R37" s="389" t="s">
        <v>536</v>
      </c>
      <c r="S37" s="378"/>
      <c r="T37" s="94"/>
      <c r="U37" s="597">
        <v>400</v>
      </c>
      <c r="V37" s="598"/>
      <c r="W37" s="787">
        <f t="shared" si="4"/>
      </c>
      <c r="X37" s="788"/>
      <c r="Y37" s="423" t="s">
        <v>222</v>
      </c>
      <c r="Z37" s="424"/>
      <c r="AA37" s="424"/>
      <c r="AB37" s="424"/>
      <c r="AC37" s="424"/>
      <c r="AD37" s="424"/>
      <c r="AE37" s="425"/>
    </row>
    <row r="38" spans="1:31" ht="12.75" customHeight="1">
      <c r="A38" s="382"/>
      <c r="B38" s="389" t="s">
        <v>2588</v>
      </c>
      <c r="C38" s="378"/>
      <c r="D38" s="94"/>
      <c r="E38" s="607">
        <v>230</v>
      </c>
      <c r="F38" s="608"/>
      <c r="G38" s="787">
        <f t="shared" si="5"/>
      </c>
      <c r="H38" s="788"/>
      <c r="I38" s="423" t="s">
        <v>2590</v>
      </c>
      <c r="J38" s="424"/>
      <c r="K38" s="424"/>
      <c r="L38" s="424"/>
      <c r="M38" s="424"/>
      <c r="N38" s="424"/>
      <c r="O38" s="425"/>
      <c r="Q38" s="382"/>
      <c r="R38" s="389" t="s">
        <v>537</v>
      </c>
      <c r="S38" s="378"/>
      <c r="T38" s="94"/>
      <c r="U38" s="773">
        <v>330</v>
      </c>
      <c r="V38" s="774"/>
      <c r="W38" s="789">
        <f t="shared" si="4"/>
      </c>
      <c r="X38" s="790"/>
      <c r="Y38" s="423" t="s">
        <v>814</v>
      </c>
      <c r="Z38" s="424"/>
      <c r="AA38" s="424"/>
      <c r="AB38" s="424"/>
      <c r="AC38" s="424"/>
      <c r="AD38" s="424"/>
      <c r="AE38" s="425"/>
    </row>
    <row r="39" spans="1:31" ht="12.75" customHeight="1">
      <c r="A39" s="382"/>
      <c r="B39" s="389" t="s">
        <v>2569</v>
      </c>
      <c r="C39" s="378"/>
      <c r="D39" s="94"/>
      <c r="E39" s="607">
        <v>160</v>
      </c>
      <c r="F39" s="608"/>
      <c r="G39" s="787">
        <f t="shared" si="5"/>
      </c>
      <c r="H39" s="788"/>
      <c r="I39" s="423" t="s">
        <v>2570</v>
      </c>
      <c r="J39" s="424"/>
      <c r="K39" s="424"/>
      <c r="L39" s="424"/>
      <c r="M39" s="424"/>
      <c r="N39" s="424"/>
      <c r="O39" s="425"/>
      <c r="Q39" s="382"/>
      <c r="R39" s="389" t="s">
        <v>538</v>
      </c>
      <c r="S39" s="378"/>
      <c r="T39" s="94"/>
      <c r="U39" s="773">
        <v>610</v>
      </c>
      <c r="V39" s="774"/>
      <c r="W39" s="789">
        <f>IF(T39="","",ROUND(U39*$D$4,-1))</f>
      </c>
      <c r="X39" s="790"/>
      <c r="Y39" s="423" t="s">
        <v>815</v>
      </c>
      <c r="Z39" s="424"/>
      <c r="AA39" s="424"/>
      <c r="AB39" s="424"/>
      <c r="AC39" s="424"/>
      <c r="AD39" s="424"/>
      <c r="AE39" s="425"/>
    </row>
    <row r="40" spans="1:31" ht="12.75" customHeight="1">
      <c r="A40" s="382"/>
      <c r="B40" s="389" t="s">
        <v>2572</v>
      </c>
      <c r="C40" s="378"/>
      <c r="D40" s="94"/>
      <c r="E40" s="607">
        <v>230</v>
      </c>
      <c r="F40" s="608"/>
      <c r="G40" s="787">
        <f t="shared" si="5"/>
      </c>
      <c r="H40" s="788"/>
      <c r="I40" s="423" t="s">
        <v>2571</v>
      </c>
      <c r="J40" s="424"/>
      <c r="K40" s="424"/>
      <c r="L40" s="424"/>
      <c r="M40" s="424"/>
      <c r="N40" s="424"/>
      <c r="O40" s="425"/>
      <c r="Q40" s="382"/>
      <c r="R40" s="389" t="s">
        <v>539</v>
      </c>
      <c r="S40" s="378"/>
      <c r="T40" s="94"/>
      <c r="U40" s="763">
        <v>490</v>
      </c>
      <c r="V40" s="764"/>
      <c r="W40" s="791">
        <f>IF(T40="","",ROUND(U40*$D$4,-1))</f>
      </c>
      <c r="X40" s="792"/>
      <c r="Y40" s="464" t="s">
        <v>1246</v>
      </c>
      <c r="Z40" s="465"/>
      <c r="AA40" s="465"/>
      <c r="AB40" s="465"/>
      <c r="AC40" s="465"/>
      <c r="AD40" s="465"/>
      <c r="AE40" s="466"/>
    </row>
    <row r="41" spans="1:31" ht="12.75" customHeight="1">
      <c r="A41" s="382"/>
      <c r="B41" s="389" t="s">
        <v>744</v>
      </c>
      <c r="C41" s="378"/>
      <c r="D41" s="94"/>
      <c r="E41" s="607">
        <v>440</v>
      </c>
      <c r="F41" s="608"/>
      <c r="G41" s="787">
        <f t="shared" si="5"/>
      </c>
      <c r="H41" s="788"/>
      <c r="I41" s="423" t="s">
        <v>1214</v>
      </c>
      <c r="J41" s="424"/>
      <c r="K41" s="424"/>
      <c r="L41" s="424"/>
      <c r="M41" s="424"/>
      <c r="N41" s="424"/>
      <c r="O41" s="425"/>
      <c r="Q41" s="382"/>
      <c r="R41" s="403" t="s">
        <v>991</v>
      </c>
      <c r="S41" s="404"/>
      <c r="T41" s="415"/>
      <c r="U41" s="601">
        <f>SUBTOTAL(9,U23:V40)</f>
        <v>6630</v>
      </c>
      <c r="V41" s="602"/>
      <c r="W41" s="697">
        <f>SUBTOTAL(9,W23:X40)</f>
        <v>0</v>
      </c>
      <c r="X41" s="698"/>
      <c r="Y41" s="416"/>
      <c r="Z41" s="417"/>
      <c r="AA41" s="417"/>
      <c r="AB41" s="417"/>
      <c r="AC41" s="417"/>
      <c r="AD41" s="417"/>
      <c r="AE41" s="418"/>
    </row>
    <row r="42" spans="1:31" ht="12.75" customHeight="1">
      <c r="A42" s="382"/>
      <c r="B42" s="389" t="s">
        <v>2597</v>
      </c>
      <c r="C42" s="378"/>
      <c r="D42" s="94"/>
      <c r="E42" s="607">
        <v>150</v>
      </c>
      <c r="F42" s="608"/>
      <c r="G42" s="787">
        <f>IF(D42="","",ROUND(E42*$D$4,-1))</f>
      </c>
      <c r="H42" s="788"/>
      <c r="I42" s="423" t="s">
        <v>2599</v>
      </c>
      <c r="J42" s="424"/>
      <c r="K42" s="424"/>
      <c r="L42" s="424"/>
      <c r="M42" s="424"/>
      <c r="N42" s="424"/>
      <c r="O42" s="425"/>
      <c r="Q42" s="381" t="s">
        <v>1347</v>
      </c>
      <c r="R42" s="450" t="s">
        <v>641</v>
      </c>
      <c r="S42" s="438"/>
      <c r="T42" s="59"/>
      <c r="U42" s="597">
        <v>300</v>
      </c>
      <c r="V42" s="598"/>
      <c r="W42" s="787">
        <f>IF(T42="","",ROUND(U42*$D$4,-1))</f>
      </c>
      <c r="X42" s="788"/>
      <c r="Y42" s="479" t="s">
        <v>1248</v>
      </c>
      <c r="Z42" s="480"/>
      <c r="AA42" s="480"/>
      <c r="AB42" s="480"/>
      <c r="AC42" s="480"/>
      <c r="AD42" s="480"/>
      <c r="AE42" s="481"/>
    </row>
    <row r="43" spans="1:31" ht="12.75" customHeight="1">
      <c r="A43" s="382"/>
      <c r="B43" s="389" t="s">
        <v>2598</v>
      </c>
      <c r="C43" s="378"/>
      <c r="D43" s="94"/>
      <c r="E43" s="607">
        <v>210</v>
      </c>
      <c r="F43" s="608"/>
      <c r="G43" s="787">
        <f t="shared" si="5"/>
      </c>
      <c r="H43" s="788"/>
      <c r="I43" s="423" t="s">
        <v>2600</v>
      </c>
      <c r="J43" s="424"/>
      <c r="K43" s="424"/>
      <c r="L43" s="424"/>
      <c r="M43" s="424"/>
      <c r="N43" s="424"/>
      <c r="O43" s="425"/>
      <c r="Q43" s="382"/>
      <c r="R43" s="450" t="s">
        <v>2449</v>
      </c>
      <c r="S43" s="438"/>
      <c r="T43" s="59"/>
      <c r="U43" s="597">
        <v>170</v>
      </c>
      <c r="V43" s="598"/>
      <c r="W43" s="787">
        <f>IF(T43="","",ROUND(U43*$D$4,-1))</f>
      </c>
      <c r="X43" s="788"/>
      <c r="Y43" s="423" t="s">
        <v>2451</v>
      </c>
      <c r="Z43" s="424"/>
      <c r="AA43" s="424"/>
      <c r="AB43" s="424"/>
      <c r="AC43" s="424"/>
      <c r="AD43" s="424"/>
      <c r="AE43" s="425"/>
    </row>
    <row r="44" spans="1:31" ht="12.75" customHeight="1">
      <c r="A44" s="382"/>
      <c r="B44" s="389" t="s">
        <v>1364</v>
      </c>
      <c r="C44" s="378"/>
      <c r="D44" s="94"/>
      <c r="E44" s="607">
        <v>250</v>
      </c>
      <c r="F44" s="608"/>
      <c r="G44" s="787">
        <f t="shared" si="5"/>
      </c>
      <c r="H44" s="788"/>
      <c r="I44" s="423" t="s">
        <v>2555</v>
      </c>
      <c r="J44" s="424"/>
      <c r="K44" s="424"/>
      <c r="L44" s="424"/>
      <c r="M44" s="424"/>
      <c r="N44" s="424"/>
      <c r="O44" s="425"/>
      <c r="Q44" s="382"/>
      <c r="R44" s="450" t="s">
        <v>302</v>
      </c>
      <c r="S44" s="438"/>
      <c r="T44" s="94"/>
      <c r="U44" s="597">
        <v>180</v>
      </c>
      <c r="V44" s="598"/>
      <c r="W44" s="787">
        <f aca="true" t="shared" si="6" ref="W44:W66">IF(T44="","",ROUND(U44*$D$4,-1))</f>
      </c>
      <c r="X44" s="788"/>
      <c r="Y44" s="423" t="s">
        <v>1346</v>
      </c>
      <c r="Z44" s="424"/>
      <c r="AA44" s="424"/>
      <c r="AB44" s="424"/>
      <c r="AC44" s="424"/>
      <c r="AD44" s="424"/>
      <c r="AE44" s="425"/>
    </row>
    <row r="45" spans="1:31" ht="12.75" customHeight="1">
      <c r="A45" s="382"/>
      <c r="B45" s="389" t="s">
        <v>1365</v>
      </c>
      <c r="C45" s="378"/>
      <c r="D45" s="94"/>
      <c r="E45" s="607">
        <v>250</v>
      </c>
      <c r="F45" s="608"/>
      <c r="G45" s="787">
        <f t="shared" si="5"/>
      </c>
      <c r="H45" s="788"/>
      <c r="I45" s="423" t="s">
        <v>1366</v>
      </c>
      <c r="J45" s="424"/>
      <c r="K45" s="424"/>
      <c r="L45" s="424"/>
      <c r="M45" s="424"/>
      <c r="N45" s="424"/>
      <c r="O45" s="425"/>
      <c r="Q45" s="382"/>
      <c r="R45" s="450" t="s">
        <v>2450</v>
      </c>
      <c r="S45" s="438"/>
      <c r="T45" s="94"/>
      <c r="U45" s="597">
        <v>200</v>
      </c>
      <c r="V45" s="598"/>
      <c r="W45" s="787">
        <f>IF(T45="","",ROUND(U45*$D$4,-1))</f>
      </c>
      <c r="X45" s="788"/>
      <c r="Y45" s="423" t="s">
        <v>2452</v>
      </c>
      <c r="Z45" s="424"/>
      <c r="AA45" s="424"/>
      <c r="AB45" s="424"/>
      <c r="AC45" s="424"/>
      <c r="AD45" s="424"/>
      <c r="AE45" s="425"/>
    </row>
    <row r="46" spans="1:31" ht="12.75" customHeight="1">
      <c r="A46" s="382"/>
      <c r="B46" s="389" t="s">
        <v>2554</v>
      </c>
      <c r="C46" s="378"/>
      <c r="D46" s="94"/>
      <c r="E46" s="607">
        <v>180</v>
      </c>
      <c r="F46" s="608"/>
      <c r="G46" s="787">
        <f t="shared" si="5"/>
      </c>
      <c r="H46" s="788"/>
      <c r="I46" s="423" t="s">
        <v>2556</v>
      </c>
      <c r="J46" s="424"/>
      <c r="K46" s="424"/>
      <c r="L46" s="424"/>
      <c r="M46" s="424"/>
      <c r="N46" s="424"/>
      <c r="O46" s="425"/>
      <c r="Q46" s="382"/>
      <c r="R46" s="450" t="s">
        <v>541</v>
      </c>
      <c r="S46" s="438"/>
      <c r="T46" s="94"/>
      <c r="U46" s="597">
        <v>420</v>
      </c>
      <c r="V46" s="598"/>
      <c r="W46" s="787">
        <f t="shared" si="6"/>
      </c>
      <c r="X46" s="788"/>
      <c r="Y46" s="423" t="s">
        <v>1249</v>
      </c>
      <c r="Z46" s="424"/>
      <c r="AA46" s="424"/>
      <c r="AB46" s="424"/>
      <c r="AC46" s="424"/>
      <c r="AD46" s="424"/>
      <c r="AE46" s="425"/>
    </row>
    <row r="47" spans="1:31" ht="12.75" customHeight="1">
      <c r="A47" s="382"/>
      <c r="B47" s="389" t="s">
        <v>1428</v>
      </c>
      <c r="C47" s="378"/>
      <c r="D47" s="94"/>
      <c r="E47" s="607">
        <v>360</v>
      </c>
      <c r="F47" s="608"/>
      <c r="G47" s="787">
        <f t="shared" si="5"/>
      </c>
      <c r="H47" s="788"/>
      <c r="I47" s="423" t="s">
        <v>1430</v>
      </c>
      <c r="J47" s="424"/>
      <c r="K47" s="424"/>
      <c r="L47" s="424"/>
      <c r="M47" s="424"/>
      <c r="N47" s="424"/>
      <c r="O47" s="425"/>
      <c r="Q47" s="382"/>
      <c r="R47" s="450" t="s">
        <v>1458</v>
      </c>
      <c r="S47" s="438"/>
      <c r="T47" s="94"/>
      <c r="U47" s="597">
        <v>200</v>
      </c>
      <c r="V47" s="598"/>
      <c r="W47" s="787">
        <f>IF(T47="","",ROUND(U47*$D$4,-1))</f>
      </c>
      <c r="X47" s="788"/>
      <c r="Y47" s="423" t="s">
        <v>1459</v>
      </c>
      <c r="Z47" s="424"/>
      <c r="AA47" s="424"/>
      <c r="AB47" s="424"/>
      <c r="AC47" s="424"/>
      <c r="AD47" s="424"/>
      <c r="AE47" s="425"/>
    </row>
    <row r="48" spans="1:31" ht="12.75" customHeight="1">
      <c r="A48" s="382"/>
      <c r="B48" s="389" t="s">
        <v>1429</v>
      </c>
      <c r="C48" s="378"/>
      <c r="D48" s="94"/>
      <c r="E48" s="607">
        <v>180</v>
      </c>
      <c r="F48" s="608"/>
      <c r="G48" s="787">
        <f t="shared" si="5"/>
      </c>
      <c r="H48" s="788"/>
      <c r="I48" s="423" t="s">
        <v>1431</v>
      </c>
      <c r="J48" s="424"/>
      <c r="K48" s="424"/>
      <c r="L48" s="424"/>
      <c r="M48" s="424"/>
      <c r="N48" s="424"/>
      <c r="O48" s="425"/>
      <c r="Q48" s="382"/>
      <c r="R48" s="450" t="s">
        <v>1460</v>
      </c>
      <c r="S48" s="438"/>
      <c r="T48" s="94"/>
      <c r="U48" s="597">
        <v>240</v>
      </c>
      <c r="V48" s="598"/>
      <c r="W48" s="787">
        <f t="shared" si="6"/>
      </c>
      <c r="X48" s="788"/>
      <c r="Y48" s="423" t="s">
        <v>1461</v>
      </c>
      <c r="Z48" s="424"/>
      <c r="AA48" s="424"/>
      <c r="AB48" s="424"/>
      <c r="AC48" s="424"/>
      <c r="AD48" s="424"/>
      <c r="AE48" s="425"/>
    </row>
    <row r="49" spans="1:31" ht="12.75" customHeight="1">
      <c r="A49" s="382"/>
      <c r="B49" s="389" t="s">
        <v>784</v>
      </c>
      <c r="C49" s="378"/>
      <c r="D49" s="94"/>
      <c r="E49" s="607">
        <v>320</v>
      </c>
      <c r="F49" s="608"/>
      <c r="G49" s="787">
        <f t="shared" si="5"/>
      </c>
      <c r="H49" s="788"/>
      <c r="I49" s="423" t="s">
        <v>811</v>
      </c>
      <c r="J49" s="424"/>
      <c r="K49" s="424"/>
      <c r="L49" s="424"/>
      <c r="M49" s="424"/>
      <c r="N49" s="424"/>
      <c r="O49" s="425"/>
      <c r="Q49" s="382"/>
      <c r="R49" s="450" t="s">
        <v>757</v>
      </c>
      <c r="S49" s="438"/>
      <c r="T49" s="94"/>
      <c r="U49" s="597">
        <v>220</v>
      </c>
      <c r="V49" s="598"/>
      <c r="W49" s="787">
        <f>IF(T49="","",ROUND(U49*$D$4,-1))</f>
      </c>
      <c r="X49" s="788"/>
      <c r="Y49" s="423" t="s">
        <v>1505</v>
      </c>
      <c r="Z49" s="424"/>
      <c r="AA49" s="424"/>
      <c r="AB49" s="424"/>
      <c r="AC49" s="424"/>
      <c r="AD49" s="424"/>
      <c r="AE49" s="425"/>
    </row>
    <row r="50" spans="1:31" ht="12.75" customHeight="1">
      <c r="A50" s="382"/>
      <c r="B50" s="389" t="s">
        <v>785</v>
      </c>
      <c r="C50" s="378"/>
      <c r="D50" s="94"/>
      <c r="E50" s="607">
        <v>260</v>
      </c>
      <c r="F50" s="608"/>
      <c r="G50" s="787">
        <f t="shared" si="5"/>
      </c>
      <c r="H50" s="788"/>
      <c r="I50" s="423" t="s">
        <v>812</v>
      </c>
      <c r="J50" s="424"/>
      <c r="K50" s="424"/>
      <c r="L50" s="424"/>
      <c r="M50" s="424"/>
      <c r="N50" s="424"/>
      <c r="O50" s="425"/>
      <c r="Q50" s="382"/>
      <c r="R50" s="450" t="s">
        <v>758</v>
      </c>
      <c r="S50" s="438"/>
      <c r="T50" s="94"/>
      <c r="U50" s="597">
        <v>360</v>
      </c>
      <c r="V50" s="598"/>
      <c r="W50" s="787">
        <f t="shared" si="6"/>
      </c>
      <c r="X50" s="788"/>
      <c r="Y50" s="423" t="s">
        <v>1506</v>
      </c>
      <c r="Z50" s="424"/>
      <c r="AA50" s="424"/>
      <c r="AB50" s="424"/>
      <c r="AC50" s="424"/>
      <c r="AD50" s="424"/>
      <c r="AE50" s="425"/>
    </row>
    <row r="51" spans="1:31" ht="12.75" customHeight="1">
      <c r="A51" s="382"/>
      <c r="B51" s="389" t="s">
        <v>1810</v>
      </c>
      <c r="C51" s="378"/>
      <c r="D51" s="94"/>
      <c r="E51" s="607">
        <v>260</v>
      </c>
      <c r="F51" s="608"/>
      <c r="G51" s="787">
        <f t="shared" si="5"/>
      </c>
      <c r="H51" s="788"/>
      <c r="I51" s="423" t="s">
        <v>1811</v>
      </c>
      <c r="J51" s="424"/>
      <c r="K51" s="424"/>
      <c r="L51" s="424"/>
      <c r="M51" s="424"/>
      <c r="N51" s="424"/>
      <c r="O51" s="425"/>
      <c r="Q51" s="382"/>
      <c r="R51" s="450" t="s">
        <v>2423</v>
      </c>
      <c r="S51" s="438"/>
      <c r="T51" s="94"/>
      <c r="U51" s="597">
        <v>200</v>
      </c>
      <c r="V51" s="598"/>
      <c r="W51" s="787">
        <f>IF(T51="","",ROUND(U51*$D$4,-1))</f>
      </c>
      <c r="X51" s="788"/>
      <c r="Y51" s="423" t="s">
        <v>2425</v>
      </c>
      <c r="Z51" s="424"/>
      <c r="AA51" s="424"/>
      <c r="AB51" s="424"/>
      <c r="AC51" s="424"/>
      <c r="AD51" s="424"/>
      <c r="AE51" s="425"/>
    </row>
    <row r="52" spans="1:31" ht="12.75" customHeight="1">
      <c r="A52" s="382"/>
      <c r="B52" s="389" t="s">
        <v>1812</v>
      </c>
      <c r="C52" s="378"/>
      <c r="D52" s="94"/>
      <c r="E52" s="607">
        <v>170</v>
      </c>
      <c r="F52" s="608"/>
      <c r="G52" s="787">
        <f t="shared" si="5"/>
      </c>
      <c r="H52" s="788"/>
      <c r="I52" s="423" t="s">
        <v>1813</v>
      </c>
      <c r="J52" s="424"/>
      <c r="K52" s="424"/>
      <c r="L52" s="424"/>
      <c r="M52" s="424"/>
      <c r="N52" s="424"/>
      <c r="O52" s="425"/>
      <c r="Q52" s="382"/>
      <c r="R52" s="450" t="s">
        <v>2424</v>
      </c>
      <c r="S52" s="438"/>
      <c r="T52" s="94"/>
      <c r="U52" s="597">
        <v>200</v>
      </c>
      <c r="V52" s="598"/>
      <c r="W52" s="787">
        <f t="shared" si="6"/>
      </c>
      <c r="X52" s="788"/>
      <c r="Y52" s="423" t="s">
        <v>2426</v>
      </c>
      <c r="Z52" s="424"/>
      <c r="AA52" s="424"/>
      <c r="AB52" s="424"/>
      <c r="AC52" s="424"/>
      <c r="AD52" s="424"/>
      <c r="AE52" s="425"/>
    </row>
    <row r="53" spans="1:31" ht="12.75" customHeight="1">
      <c r="A53" s="382"/>
      <c r="B53" s="389" t="s">
        <v>2475</v>
      </c>
      <c r="C53" s="378"/>
      <c r="D53" s="94"/>
      <c r="E53" s="607">
        <v>230</v>
      </c>
      <c r="F53" s="608"/>
      <c r="G53" s="787">
        <f t="shared" si="5"/>
      </c>
      <c r="H53" s="788"/>
      <c r="I53" s="423" t="s">
        <v>2477</v>
      </c>
      <c r="J53" s="424"/>
      <c r="K53" s="424"/>
      <c r="L53" s="424"/>
      <c r="M53" s="424"/>
      <c r="N53" s="424"/>
      <c r="O53" s="425"/>
      <c r="Q53" s="382"/>
      <c r="R53" s="450" t="s">
        <v>1416</v>
      </c>
      <c r="S53" s="438"/>
      <c r="T53" s="94"/>
      <c r="U53" s="597">
        <v>370</v>
      </c>
      <c r="V53" s="598"/>
      <c r="W53" s="787">
        <f>IF(T53="","",ROUND(U53*$D$4,-1))</f>
      </c>
      <c r="X53" s="788"/>
      <c r="Y53" s="423" t="s">
        <v>1420</v>
      </c>
      <c r="Z53" s="424"/>
      <c r="AA53" s="424"/>
      <c r="AB53" s="424"/>
      <c r="AC53" s="424"/>
      <c r="AD53" s="424"/>
      <c r="AE53" s="425"/>
    </row>
    <row r="54" spans="1:31" ht="12.75" customHeight="1">
      <c r="A54" s="382"/>
      <c r="B54" s="389" t="s">
        <v>2476</v>
      </c>
      <c r="C54" s="378"/>
      <c r="D54" s="94"/>
      <c r="E54" s="607">
        <v>330</v>
      </c>
      <c r="F54" s="608"/>
      <c r="G54" s="787">
        <f t="shared" si="5"/>
      </c>
      <c r="H54" s="788"/>
      <c r="I54" s="423" t="s">
        <v>2478</v>
      </c>
      <c r="J54" s="424"/>
      <c r="K54" s="424"/>
      <c r="L54" s="424"/>
      <c r="M54" s="424"/>
      <c r="N54" s="424"/>
      <c r="O54" s="425"/>
      <c r="Q54" s="382"/>
      <c r="R54" s="450" t="s">
        <v>1417</v>
      </c>
      <c r="S54" s="438"/>
      <c r="T54" s="94"/>
      <c r="U54" s="597">
        <v>340</v>
      </c>
      <c r="V54" s="598"/>
      <c r="W54" s="787">
        <f t="shared" si="6"/>
      </c>
      <c r="X54" s="788"/>
      <c r="Y54" s="423" t="s">
        <v>1421</v>
      </c>
      <c r="Z54" s="424"/>
      <c r="AA54" s="424"/>
      <c r="AB54" s="424"/>
      <c r="AC54" s="424"/>
      <c r="AD54" s="424"/>
      <c r="AE54" s="425"/>
    </row>
    <row r="55" spans="1:31" ht="12.75" customHeight="1">
      <c r="A55" s="382"/>
      <c r="B55" s="389" t="s">
        <v>423</v>
      </c>
      <c r="C55" s="378"/>
      <c r="D55" s="94"/>
      <c r="E55" s="607">
        <v>430</v>
      </c>
      <c r="F55" s="608"/>
      <c r="G55" s="787">
        <f t="shared" si="5"/>
      </c>
      <c r="H55" s="788"/>
      <c r="I55" s="423" t="s">
        <v>1215</v>
      </c>
      <c r="J55" s="424"/>
      <c r="K55" s="424"/>
      <c r="L55" s="424"/>
      <c r="M55" s="424"/>
      <c r="N55" s="424"/>
      <c r="O55" s="425"/>
      <c r="Q55" s="382"/>
      <c r="R55" s="450" t="s">
        <v>544</v>
      </c>
      <c r="S55" s="438"/>
      <c r="T55" s="94"/>
      <c r="U55" s="597">
        <v>570</v>
      </c>
      <c r="V55" s="598"/>
      <c r="W55" s="787">
        <f t="shared" si="6"/>
      </c>
      <c r="X55" s="788"/>
      <c r="Y55" s="423" t="s">
        <v>820</v>
      </c>
      <c r="Z55" s="424"/>
      <c r="AA55" s="424"/>
      <c r="AB55" s="424"/>
      <c r="AC55" s="424"/>
      <c r="AD55" s="424"/>
      <c r="AE55" s="425"/>
    </row>
    <row r="56" spans="1:31" ht="12.75" customHeight="1">
      <c r="A56" s="382"/>
      <c r="B56" s="389" t="s">
        <v>1394</v>
      </c>
      <c r="C56" s="378"/>
      <c r="D56" s="94"/>
      <c r="E56" s="607">
        <v>110</v>
      </c>
      <c r="F56" s="608"/>
      <c r="G56" s="787">
        <f t="shared" si="5"/>
      </c>
      <c r="H56" s="788"/>
      <c r="I56" s="423" t="s">
        <v>1396</v>
      </c>
      <c r="J56" s="424"/>
      <c r="K56" s="424"/>
      <c r="L56" s="424"/>
      <c r="M56" s="424"/>
      <c r="N56" s="424"/>
      <c r="O56" s="425"/>
      <c r="Q56" s="382"/>
      <c r="R56" s="450" t="s">
        <v>677</v>
      </c>
      <c r="S56" s="438"/>
      <c r="T56" s="94"/>
      <c r="U56" s="597">
        <v>290</v>
      </c>
      <c r="V56" s="598"/>
      <c r="W56" s="787">
        <f t="shared" si="6"/>
      </c>
      <c r="X56" s="788"/>
      <c r="Y56" s="423" t="s">
        <v>1314</v>
      </c>
      <c r="Z56" s="424"/>
      <c r="AA56" s="424"/>
      <c r="AB56" s="424"/>
      <c r="AC56" s="424"/>
      <c r="AD56" s="424"/>
      <c r="AE56" s="425"/>
    </row>
    <row r="57" spans="1:31" ht="12.75" customHeight="1">
      <c r="A57" s="382"/>
      <c r="B57" s="389" t="s">
        <v>1395</v>
      </c>
      <c r="C57" s="378"/>
      <c r="D57" s="94"/>
      <c r="E57" s="607">
        <v>410</v>
      </c>
      <c r="F57" s="608"/>
      <c r="G57" s="787">
        <f t="shared" si="5"/>
      </c>
      <c r="H57" s="788"/>
      <c r="I57" s="423" t="s">
        <v>2514</v>
      </c>
      <c r="J57" s="424"/>
      <c r="K57" s="424"/>
      <c r="L57" s="424"/>
      <c r="M57" s="424"/>
      <c r="N57" s="424"/>
      <c r="O57" s="425"/>
      <c r="Q57" s="382"/>
      <c r="R57" s="450" t="s">
        <v>678</v>
      </c>
      <c r="S57" s="438"/>
      <c r="T57" s="94"/>
      <c r="U57" s="597">
        <v>240</v>
      </c>
      <c r="V57" s="598"/>
      <c r="W57" s="787">
        <f>IF(T57="","",ROUND(U57*$D$4,-1))</f>
      </c>
      <c r="X57" s="788"/>
      <c r="Y57" s="423" t="s">
        <v>1315</v>
      </c>
      <c r="Z57" s="424"/>
      <c r="AA57" s="424"/>
      <c r="AB57" s="424"/>
      <c r="AC57" s="424"/>
      <c r="AD57" s="424"/>
      <c r="AE57" s="425"/>
    </row>
    <row r="58" spans="1:31" ht="12.75" customHeight="1">
      <c r="A58" s="382"/>
      <c r="B58" s="389" t="s">
        <v>2513</v>
      </c>
      <c r="C58" s="378"/>
      <c r="D58" s="94"/>
      <c r="E58" s="607">
        <v>60</v>
      </c>
      <c r="F58" s="608"/>
      <c r="G58" s="787">
        <f t="shared" si="5"/>
      </c>
      <c r="H58" s="788"/>
      <c r="I58" s="423" t="s">
        <v>2515</v>
      </c>
      <c r="J58" s="424"/>
      <c r="K58" s="424"/>
      <c r="L58" s="424"/>
      <c r="M58" s="424"/>
      <c r="N58" s="424"/>
      <c r="O58" s="425"/>
      <c r="Q58" s="382"/>
      <c r="R58" s="450" t="s">
        <v>2381</v>
      </c>
      <c r="S58" s="438"/>
      <c r="T58" s="94"/>
      <c r="U58" s="597">
        <v>300</v>
      </c>
      <c r="V58" s="598"/>
      <c r="W58" s="787">
        <f t="shared" si="6"/>
      </c>
      <c r="X58" s="788"/>
      <c r="Y58" s="423" t="s">
        <v>2382</v>
      </c>
      <c r="Z58" s="424"/>
      <c r="AA58" s="424"/>
      <c r="AB58" s="424"/>
      <c r="AC58" s="424"/>
      <c r="AD58" s="424"/>
      <c r="AE58" s="425"/>
    </row>
    <row r="59" spans="1:31" ht="12.75" customHeight="1">
      <c r="A59" s="382"/>
      <c r="B59" s="389" t="s">
        <v>1534</v>
      </c>
      <c r="C59" s="378"/>
      <c r="D59" s="94"/>
      <c r="E59" s="607">
        <v>100</v>
      </c>
      <c r="F59" s="608"/>
      <c r="G59" s="787">
        <f t="shared" si="5"/>
      </c>
      <c r="H59" s="788"/>
      <c r="I59" s="423" t="s">
        <v>1536</v>
      </c>
      <c r="J59" s="424"/>
      <c r="K59" s="424"/>
      <c r="L59" s="424"/>
      <c r="M59" s="424"/>
      <c r="N59" s="424"/>
      <c r="O59" s="425"/>
      <c r="Q59" s="382"/>
      <c r="R59" s="450" t="s">
        <v>2380</v>
      </c>
      <c r="S59" s="438"/>
      <c r="T59" s="94"/>
      <c r="U59" s="597">
        <v>200</v>
      </c>
      <c r="V59" s="598"/>
      <c r="W59" s="787">
        <f>IF(T59="","",ROUND(U59*$D$4,-1))</f>
      </c>
      <c r="X59" s="788"/>
      <c r="Y59" s="423" t="s">
        <v>2383</v>
      </c>
      <c r="Z59" s="424"/>
      <c r="AA59" s="424"/>
      <c r="AB59" s="424"/>
      <c r="AC59" s="424"/>
      <c r="AD59" s="424"/>
      <c r="AE59" s="425"/>
    </row>
    <row r="60" spans="1:31" ht="12.75" customHeight="1">
      <c r="A60" s="382"/>
      <c r="B60" s="401" t="s">
        <v>1535</v>
      </c>
      <c r="C60" s="402"/>
      <c r="D60" s="94"/>
      <c r="E60" s="775">
        <v>190</v>
      </c>
      <c r="F60" s="776"/>
      <c r="G60" s="791">
        <f t="shared" si="5"/>
      </c>
      <c r="H60" s="792"/>
      <c r="I60" s="464" t="s">
        <v>1537</v>
      </c>
      <c r="J60" s="465"/>
      <c r="K60" s="465"/>
      <c r="L60" s="465"/>
      <c r="M60" s="465"/>
      <c r="N60" s="465"/>
      <c r="O60" s="466"/>
      <c r="Q60" s="382"/>
      <c r="R60" s="450" t="s">
        <v>2604</v>
      </c>
      <c r="S60" s="438"/>
      <c r="T60" s="94"/>
      <c r="U60" s="597">
        <v>210</v>
      </c>
      <c r="V60" s="598"/>
      <c r="W60" s="787">
        <f t="shared" si="6"/>
      </c>
      <c r="X60" s="788"/>
      <c r="Y60" s="423" t="s">
        <v>2606</v>
      </c>
      <c r="Z60" s="424"/>
      <c r="AA60" s="424"/>
      <c r="AB60" s="424"/>
      <c r="AC60" s="424"/>
      <c r="AD60" s="424"/>
      <c r="AE60" s="425"/>
    </row>
    <row r="61" spans="1:31" ht="12.75" customHeight="1">
      <c r="A61" s="383"/>
      <c r="B61" s="403" t="s">
        <v>991</v>
      </c>
      <c r="C61" s="404"/>
      <c r="D61" s="415"/>
      <c r="E61" s="601">
        <f>SUBTOTAL(9,E34:F60)</f>
        <v>6470</v>
      </c>
      <c r="F61" s="602"/>
      <c r="G61" s="601">
        <f>SUBTOTAL(9,G34:H60)</f>
        <v>0</v>
      </c>
      <c r="H61" s="602"/>
      <c r="I61" s="416"/>
      <c r="J61" s="417"/>
      <c r="K61" s="417"/>
      <c r="L61" s="417"/>
      <c r="M61" s="417"/>
      <c r="N61" s="417"/>
      <c r="O61" s="418"/>
      <c r="Q61" s="382"/>
      <c r="R61" s="450" t="s">
        <v>2605</v>
      </c>
      <c r="S61" s="438"/>
      <c r="T61" s="94"/>
      <c r="U61" s="597">
        <v>310</v>
      </c>
      <c r="V61" s="598"/>
      <c r="W61" s="787">
        <f>IF(T61="","",ROUND(U61*$D$4,-1))</f>
      </c>
      <c r="X61" s="788"/>
      <c r="Y61" s="423" t="s">
        <v>2607</v>
      </c>
      <c r="Z61" s="424"/>
      <c r="AA61" s="424"/>
      <c r="AB61" s="424"/>
      <c r="AC61" s="424"/>
      <c r="AD61" s="424"/>
      <c r="AE61" s="425"/>
    </row>
    <row r="62" spans="1:31" ht="12.75" customHeight="1">
      <c r="A62" s="381" t="s">
        <v>32</v>
      </c>
      <c r="B62" s="396" t="s">
        <v>704</v>
      </c>
      <c r="C62" s="397"/>
      <c r="D62" s="58"/>
      <c r="E62" s="638">
        <v>330</v>
      </c>
      <c r="F62" s="639"/>
      <c r="G62" s="793">
        <f aca="true" t="shared" si="7" ref="G62:G74">IF(D62="","",ROUND(E62*$D$4,-1))</f>
      </c>
      <c r="H62" s="794"/>
      <c r="I62" s="517" t="s">
        <v>1351</v>
      </c>
      <c r="J62" s="518"/>
      <c r="K62" s="518"/>
      <c r="L62" s="518"/>
      <c r="M62" s="518"/>
      <c r="N62" s="518"/>
      <c r="O62" s="519"/>
      <c r="Q62" s="382"/>
      <c r="R62" s="450" t="s">
        <v>2307</v>
      </c>
      <c r="S62" s="438"/>
      <c r="T62" s="94"/>
      <c r="U62" s="597">
        <v>150</v>
      </c>
      <c r="V62" s="598"/>
      <c r="W62" s="787">
        <f>IF(T62="","",ROUND(U62*$D$4,-1))</f>
      </c>
      <c r="X62" s="788"/>
      <c r="Y62" s="423" t="s">
        <v>2309</v>
      </c>
      <c r="Z62" s="424"/>
      <c r="AA62" s="424"/>
      <c r="AB62" s="424"/>
      <c r="AC62" s="424"/>
      <c r="AD62" s="424"/>
      <c r="AE62" s="425"/>
    </row>
    <row r="63" spans="1:31" ht="12.75" customHeight="1">
      <c r="A63" s="382"/>
      <c r="B63" s="389" t="s">
        <v>705</v>
      </c>
      <c r="C63" s="378"/>
      <c r="D63" s="64"/>
      <c r="E63" s="607">
        <v>220</v>
      </c>
      <c r="F63" s="608"/>
      <c r="G63" s="787">
        <f>IF(D63="","",ROUND(E63*$D$4,-1))</f>
      </c>
      <c r="H63" s="788"/>
      <c r="I63" s="423" t="s">
        <v>1350</v>
      </c>
      <c r="J63" s="424"/>
      <c r="K63" s="424"/>
      <c r="L63" s="424"/>
      <c r="M63" s="424"/>
      <c r="N63" s="424"/>
      <c r="O63" s="425"/>
      <c r="Q63" s="382"/>
      <c r="R63" s="450" t="s">
        <v>2308</v>
      </c>
      <c r="S63" s="438"/>
      <c r="T63" s="94"/>
      <c r="U63" s="597">
        <v>120</v>
      </c>
      <c r="V63" s="598"/>
      <c r="W63" s="787">
        <f t="shared" si="6"/>
      </c>
      <c r="X63" s="788"/>
      <c r="Y63" s="423" t="s">
        <v>2558</v>
      </c>
      <c r="Z63" s="424"/>
      <c r="AA63" s="424"/>
      <c r="AB63" s="424"/>
      <c r="AC63" s="424"/>
      <c r="AD63" s="424"/>
      <c r="AE63" s="425"/>
    </row>
    <row r="64" spans="1:31" ht="12.75" customHeight="1">
      <c r="A64" s="382"/>
      <c r="B64" s="389" t="s">
        <v>2304</v>
      </c>
      <c r="C64" s="378"/>
      <c r="D64" s="95"/>
      <c r="E64" s="607">
        <v>220</v>
      </c>
      <c r="F64" s="608"/>
      <c r="G64" s="787">
        <f>IF(D64="","",ROUND(E64*$D$4,-1))</f>
      </c>
      <c r="H64" s="788"/>
      <c r="I64" s="423" t="s">
        <v>2305</v>
      </c>
      <c r="J64" s="424"/>
      <c r="K64" s="424"/>
      <c r="L64" s="424"/>
      <c r="M64" s="424"/>
      <c r="N64" s="424"/>
      <c r="O64" s="425"/>
      <c r="Q64" s="382"/>
      <c r="R64" s="450" t="s">
        <v>2557</v>
      </c>
      <c r="S64" s="438"/>
      <c r="T64" s="94"/>
      <c r="U64" s="597">
        <v>220</v>
      </c>
      <c r="V64" s="598"/>
      <c r="W64" s="787">
        <f>IF(T64="","",ROUND(U64*$D$4,-1))</f>
      </c>
      <c r="X64" s="788"/>
      <c r="Y64" s="423" t="s">
        <v>2559</v>
      </c>
      <c r="Z64" s="424"/>
      <c r="AA64" s="424"/>
      <c r="AB64" s="424"/>
      <c r="AC64" s="424"/>
      <c r="AD64" s="424"/>
      <c r="AE64" s="425"/>
    </row>
    <row r="65" spans="1:31" ht="12.75" customHeight="1">
      <c r="A65" s="382"/>
      <c r="B65" s="389" t="s">
        <v>2303</v>
      </c>
      <c r="C65" s="378"/>
      <c r="D65" s="95"/>
      <c r="E65" s="607">
        <v>220</v>
      </c>
      <c r="F65" s="608"/>
      <c r="G65" s="787">
        <f t="shared" si="7"/>
      </c>
      <c r="H65" s="788"/>
      <c r="I65" s="423" t="s">
        <v>2306</v>
      </c>
      <c r="J65" s="424"/>
      <c r="K65" s="424"/>
      <c r="L65" s="424"/>
      <c r="M65" s="424"/>
      <c r="N65" s="424"/>
      <c r="O65" s="425"/>
      <c r="Q65" s="382"/>
      <c r="R65" s="450" t="s">
        <v>549</v>
      </c>
      <c r="S65" s="438"/>
      <c r="T65" s="94"/>
      <c r="U65" s="597">
        <v>340</v>
      </c>
      <c r="V65" s="598"/>
      <c r="W65" s="787">
        <f t="shared" si="6"/>
      </c>
      <c r="X65" s="788"/>
      <c r="Y65" s="423" t="s">
        <v>640</v>
      </c>
      <c r="Z65" s="424"/>
      <c r="AA65" s="424"/>
      <c r="AB65" s="424"/>
      <c r="AC65" s="424"/>
      <c r="AD65" s="424"/>
      <c r="AE65" s="425"/>
    </row>
    <row r="66" spans="1:31" ht="12.75" customHeight="1">
      <c r="A66" s="382"/>
      <c r="B66" s="389" t="s">
        <v>1815</v>
      </c>
      <c r="C66" s="378"/>
      <c r="D66" s="95"/>
      <c r="E66" s="607">
        <v>190</v>
      </c>
      <c r="F66" s="608"/>
      <c r="G66" s="787">
        <f>IF(D66="","",ROUND(E66*$D$4,-1))</f>
      </c>
      <c r="H66" s="788"/>
      <c r="I66" s="423" t="s">
        <v>1816</v>
      </c>
      <c r="J66" s="424"/>
      <c r="K66" s="424"/>
      <c r="L66" s="424"/>
      <c r="M66" s="424"/>
      <c r="N66" s="424"/>
      <c r="O66" s="425"/>
      <c r="Q66" s="382"/>
      <c r="R66" s="450" t="s">
        <v>550</v>
      </c>
      <c r="S66" s="438"/>
      <c r="T66" s="94"/>
      <c r="U66" s="597">
        <v>200</v>
      </c>
      <c r="V66" s="598"/>
      <c r="W66" s="787">
        <f t="shared" si="6"/>
      </c>
      <c r="X66" s="788"/>
      <c r="Y66" s="423" t="s">
        <v>1250</v>
      </c>
      <c r="Z66" s="424"/>
      <c r="AA66" s="424"/>
      <c r="AB66" s="424"/>
      <c r="AC66" s="424"/>
      <c r="AD66" s="424"/>
      <c r="AE66" s="425"/>
    </row>
    <row r="67" spans="1:31" ht="12.75" customHeight="1">
      <c r="A67" s="382"/>
      <c r="B67" s="389" t="s">
        <v>1814</v>
      </c>
      <c r="C67" s="378"/>
      <c r="D67" s="95"/>
      <c r="E67" s="607">
        <v>320</v>
      </c>
      <c r="F67" s="608"/>
      <c r="G67" s="787">
        <f t="shared" si="7"/>
      </c>
      <c r="H67" s="788"/>
      <c r="I67" s="423" t="s">
        <v>1817</v>
      </c>
      <c r="J67" s="424"/>
      <c r="K67" s="424"/>
      <c r="L67" s="424"/>
      <c r="M67" s="424"/>
      <c r="N67" s="424"/>
      <c r="O67" s="425"/>
      <c r="Q67" s="382"/>
      <c r="R67" s="450" t="s">
        <v>551</v>
      </c>
      <c r="S67" s="438"/>
      <c r="T67" s="94"/>
      <c r="U67" s="597">
        <v>230</v>
      </c>
      <c r="V67" s="598"/>
      <c r="W67" s="787">
        <f aca="true" t="shared" si="8" ref="W67:W76">IF(T67="","",ROUND(U67*$D$4,-1))</f>
      </c>
      <c r="X67" s="788"/>
      <c r="Y67" s="423" t="s">
        <v>1088</v>
      </c>
      <c r="Z67" s="424"/>
      <c r="AA67" s="424"/>
      <c r="AB67" s="424"/>
      <c r="AC67" s="424"/>
      <c r="AD67" s="424"/>
      <c r="AE67" s="425"/>
    </row>
    <row r="68" spans="1:31" ht="12.75" customHeight="1">
      <c r="A68" s="382"/>
      <c r="B68" s="389" t="s">
        <v>388</v>
      </c>
      <c r="C68" s="378"/>
      <c r="D68" s="95"/>
      <c r="E68" s="607">
        <v>380</v>
      </c>
      <c r="F68" s="608"/>
      <c r="G68" s="787">
        <f t="shared" si="7"/>
      </c>
      <c r="H68" s="788"/>
      <c r="I68" s="423" t="s">
        <v>1217</v>
      </c>
      <c r="J68" s="424"/>
      <c r="K68" s="424"/>
      <c r="L68" s="424"/>
      <c r="M68" s="424"/>
      <c r="N68" s="424"/>
      <c r="O68" s="425"/>
      <c r="Q68" s="382"/>
      <c r="R68" s="450" t="s">
        <v>1414</v>
      </c>
      <c r="S68" s="438"/>
      <c r="T68" s="94"/>
      <c r="U68" s="597">
        <v>170</v>
      </c>
      <c r="V68" s="598"/>
      <c r="W68" s="787">
        <f>IF(T68="","",ROUND(U68*$D$4,-1))</f>
      </c>
      <c r="X68" s="788"/>
      <c r="Y68" s="423" t="s">
        <v>1418</v>
      </c>
      <c r="Z68" s="424"/>
      <c r="AA68" s="424"/>
      <c r="AB68" s="424"/>
      <c r="AC68" s="424"/>
      <c r="AD68" s="424"/>
      <c r="AE68" s="425"/>
    </row>
    <row r="69" spans="1:31" ht="12.75" customHeight="1">
      <c r="A69" s="382"/>
      <c r="B69" s="389" t="s">
        <v>389</v>
      </c>
      <c r="C69" s="378"/>
      <c r="D69" s="95"/>
      <c r="E69" s="607">
        <v>350</v>
      </c>
      <c r="F69" s="608"/>
      <c r="G69" s="787">
        <f t="shared" si="7"/>
      </c>
      <c r="H69" s="788"/>
      <c r="I69" s="423" t="s">
        <v>1218</v>
      </c>
      <c r="J69" s="424"/>
      <c r="K69" s="424"/>
      <c r="L69" s="424"/>
      <c r="M69" s="424"/>
      <c r="N69" s="424"/>
      <c r="O69" s="425"/>
      <c r="Q69" s="382"/>
      <c r="R69" s="450" t="s">
        <v>1415</v>
      </c>
      <c r="S69" s="438"/>
      <c r="T69" s="94"/>
      <c r="U69" s="597">
        <v>380</v>
      </c>
      <c r="V69" s="598"/>
      <c r="W69" s="787">
        <f t="shared" si="8"/>
      </c>
      <c r="X69" s="788"/>
      <c r="Y69" s="423" t="s">
        <v>1427</v>
      </c>
      <c r="Z69" s="424"/>
      <c r="AA69" s="424"/>
      <c r="AB69" s="424"/>
      <c r="AC69" s="424"/>
      <c r="AD69" s="424"/>
      <c r="AE69" s="425"/>
    </row>
    <row r="70" spans="1:31" ht="12.75" customHeight="1">
      <c r="A70" s="382"/>
      <c r="B70" s="389" t="s">
        <v>390</v>
      </c>
      <c r="C70" s="378"/>
      <c r="D70" s="95"/>
      <c r="E70" s="607">
        <v>450</v>
      </c>
      <c r="F70" s="608"/>
      <c r="G70" s="787">
        <f t="shared" si="7"/>
      </c>
      <c r="H70" s="788"/>
      <c r="I70" s="423" t="s">
        <v>1219</v>
      </c>
      <c r="J70" s="424"/>
      <c r="K70" s="424"/>
      <c r="L70" s="424"/>
      <c r="M70" s="424"/>
      <c r="N70" s="424"/>
      <c r="O70" s="425"/>
      <c r="Q70" s="382"/>
      <c r="R70" s="450" t="s">
        <v>2479</v>
      </c>
      <c r="S70" s="438"/>
      <c r="T70" s="94"/>
      <c r="U70" s="597">
        <v>210</v>
      </c>
      <c r="V70" s="598"/>
      <c r="W70" s="787">
        <f>IF(T70="","",ROUND(U70*$D$4,-1))</f>
      </c>
      <c r="X70" s="788"/>
      <c r="Y70" s="423" t="s">
        <v>2481</v>
      </c>
      <c r="Z70" s="424"/>
      <c r="AA70" s="424"/>
      <c r="AB70" s="424"/>
      <c r="AC70" s="424"/>
      <c r="AD70" s="424"/>
      <c r="AE70" s="425"/>
    </row>
    <row r="71" spans="1:31" ht="12.75" customHeight="1">
      <c r="A71" s="382"/>
      <c r="B71" s="389" t="s">
        <v>786</v>
      </c>
      <c r="C71" s="378"/>
      <c r="D71" s="95"/>
      <c r="E71" s="607">
        <v>290</v>
      </c>
      <c r="F71" s="608"/>
      <c r="G71" s="787">
        <f t="shared" si="7"/>
      </c>
      <c r="H71" s="788"/>
      <c r="I71" s="423" t="s">
        <v>788</v>
      </c>
      <c r="J71" s="424"/>
      <c r="K71" s="424"/>
      <c r="L71" s="424"/>
      <c r="M71" s="424"/>
      <c r="N71" s="424"/>
      <c r="O71" s="425"/>
      <c r="Q71" s="382"/>
      <c r="R71" s="450" t="s">
        <v>2480</v>
      </c>
      <c r="S71" s="438"/>
      <c r="T71" s="94"/>
      <c r="U71" s="597">
        <v>230</v>
      </c>
      <c r="V71" s="598"/>
      <c r="W71" s="787">
        <f t="shared" si="8"/>
      </c>
      <c r="X71" s="788"/>
      <c r="Y71" s="423" t="s">
        <v>2482</v>
      </c>
      <c r="Z71" s="424"/>
      <c r="AA71" s="424"/>
      <c r="AB71" s="424"/>
      <c r="AC71" s="424"/>
      <c r="AD71" s="424"/>
      <c r="AE71" s="425"/>
    </row>
    <row r="72" spans="1:31" ht="12.75" customHeight="1">
      <c r="A72" s="382"/>
      <c r="B72" s="389" t="s">
        <v>787</v>
      </c>
      <c r="C72" s="378"/>
      <c r="D72" s="95"/>
      <c r="E72" s="607">
        <v>420</v>
      </c>
      <c r="F72" s="608"/>
      <c r="G72" s="787">
        <f t="shared" si="7"/>
      </c>
      <c r="H72" s="788"/>
      <c r="I72" s="423" t="s">
        <v>825</v>
      </c>
      <c r="J72" s="424"/>
      <c r="K72" s="424"/>
      <c r="L72" s="424"/>
      <c r="M72" s="424"/>
      <c r="N72" s="424"/>
      <c r="O72" s="425"/>
      <c r="Q72" s="382"/>
      <c r="R72" s="450" t="s">
        <v>2459</v>
      </c>
      <c r="S72" s="438"/>
      <c r="T72" s="94"/>
      <c r="U72" s="597">
        <v>220</v>
      </c>
      <c r="V72" s="598"/>
      <c r="W72" s="787">
        <f>IF(T72="","",ROUND(U72*$D$4,-1))</f>
      </c>
      <c r="X72" s="788"/>
      <c r="Y72" s="423" t="s">
        <v>2462</v>
      </c>
      <c r="Z72" s="424"/>
      <c r="AA72" s="424"/>
      <c r="AB72" s="424"/>
      <c r="AC72" s="424"/>
      <c r="AD72" s="424"/>
      <c r="AE72" s="425"/>
    </row>
    <row r="73" spans="1:31" ht="12.75" customHeight="1">
      <c r="A73" s="382"/>
      <c r="B73" s="389" t="s">
        <v>517</v>
      </c>
      <c r="C73" s="378"/>
      <c r="D73" s="95"/>
      <c r="E73" s="607">
        <v>440</v>
      </c>
      <c r="F73" s="608"/>
      <c r="G73" s="787">
        <f t="shared" si="7"/>
      </c>
      <c r="H73" s="788"/>
      <c r="I73" s="423" t="s">
        <v>1220</v>
      </c>
      <c r="J73" s="424"/>
      <c r="K73" s="424"/>
      <c r="L73" s="424"/>
      <c r="M73" s="424"/>
      <c r="N73" s="424"/>
      <c r="O73" s="425"/>
      <c r="Q73" s="382"/>
      <c r="R73" s="450" t="s">
        <v>2460</v>
      </c>
      <c r="S73" s="438"/>
      <c r="T73" s="94"/>
      <c r="U73" s="597">
        <v>240</v>
      </c>
      <c r="V73" s="598"/>
      <c r="W73" s="787">
        <f>IF(T73="","",ROUND(U73*$D$4,-1))</f>
      </c>
      <c r="X73" s="788"/>
      <c r="Y73" s="423" t="s">
        <v>2461</v>
      </c>
      <c r="Z73" s="424"/>
      <c r="AA73" s="424"/>
      <c r="AB73" s="424"/>
      <c r="AC73" s="424"/>
      <c r="AD73" s="424"/>
      <c r="AE73" s="425"/>
    </row>
    <row r="74" spans="1:31" ht="12.75" customHeight="1">
      <c r="A74" s="382"/>
      <c r="B74" s="401" t="s">
        <v>392</v>
      </c>
      <c r="C74" s="402"/>
      <c r="D74" s="95"/>
      <c r="E74" s="775">
        <v>360</v>
      </c>
      <c r="F74" s="776"/>
      <c r="G74" s="791">
        <f t="shared" si="7"/>
      </c>
      <c r="H74" s="792"/>
      <c r="I74" s="464" t="s">
        <v>1221</v>
      </c>
      <c r="J74" s="465"/>
      <c r="K74" s="465"/>
      <c r="L74" s="465"/>
      <c r="M74" s="465"/>
      <c r="N74" s="465"/>
      <c r="O74" s="466"/>
      <c r="Q74" s="382"/>
      <c r="R74" s="450" t="s">
        <v>844</v>
      </c>
      <c r="S74" s="438"/>
      <c r="T74" s="94"/>
      <c r="U74" s="597">
        <v>220</v>
      </c>
      <c r="V74" s="598"/>
      <c r="W74" s="787">
        <f t="shared" si="8"/>
      </c>
      <c r="X74" s="788"/>
      <c r="Y74" s="423" t="s">
        <v>845</v>
      </c>
      <c r="Z74" s="424"/>
      <c r="AA74" s="424"/>
      <c r="AB74" s="424"/>
      <c r="AC74" s="424"/>
      <c r="AD74" s="424"/>
      <c r="AE74" s="425"/>
    </row>
    <row r="75" spans="1:31" ht="12.75" customHeight="1">
      <c r="A75" s="383"/>
      <c r="B75" s="403" t="s">
        <v>991</v>
      </c>
      <c r="C75" s="404"/>
      <c r="D75" s="415"/>
      <c r="E75" s="601">
        <f>SUBTOTAL(9,E62:F74)</f>
        <v>4190</v>
      </c>
      <c r="F75" s="602"/>
      <c r="G75" s="601">
        <f>SUBTOTAL(9,G62:H74)</f>
        <v>0</v>
      </c>
      <c r="H75" s="602"/>
      <c r="I75" s="416"/>
      <c r="J75" s="417"/>
      <c r="K75" s="417"/>
      <c r="L75" s="417"/>
      <c r="M75" s="417"/>
      <c r="N75" s="417"/>
      <c r="O75" s="418"/>
      <c r="P75" s="15"/>
      <c r="Q75" s="382"/>
      <c r="R75" s="450" t="s">
        <v>1412</v>
      </c>
      <c r="S75" s="438"/>
      <c r="T75" s="94"/>
      <c r="U75" s="597">
        <v>300</v>
      </c>
      <c r="V75" s="598"/>
      <c r="W75" s="787">
        <f>IF(T75="","",ROUND(U75*$D$4,-1))</f>
      </c>
      <c r="X75" s="788"/>
      <c r="Y75" s="423" t="s">
        <v>1419</v>
      </c>
      <c r="Z75" s="424"/>
      <c r="AA75" s="424"/>
      <c r="AB75" s="424"/>
      <c r="AC75" s="424"/>
      <c r="AD75" s="424"/>
      <c r="AE75" s="425"/>
    </row>
    <row r="76" spans="1:31" ht="12.75" customHeight="1">
      <c r="A76" s="381" t="s">
        <v>31</v>
      </c>
      <c r="B76" s="396" t="s">
        <v>351</v>
      </c>
      <c r="C76" s="397"/>
      <c r="D76" s="58"/>
      <c r="E76" s="638">
        <v>350</v>
      </c>
      <c r="F76" s="639"/>
      <c r="G76" s="793">
        <f>IF(D76="","",ROUND(E76*$D$4,-1))</f>
      </c>
      <c r="H76" s="794"/>
      <c r="I76" s="517" t="s">
        <v>1222</v>
      </c>
      <c r="J76" s="518"/>
      <c r="K76" s="518"/>
      <c r="L76" s="518"/>
      <c r="M76" s="518"/>
      <c r="N76" s="518"/>
      <c r="O76" s="519"/>
      <c r="P76" s="15"/>
      <c r="Q76" s="382"/>
      <c r="R76" s="450" t="s">
        <v>1413</v>
      </c>
      <c r="S76" s="438"/>
      <c r="T76" s="94"/>
      <c r="U76" s="597">
        <v>290</v>
      </c>
      <c r="V76" s="598"/>
      <c r="W76" s="787">
        <f t="shared" si="8"/>
      </c>
      <c r="X76" s="788"/>
      <c r="Y76" s="554" t="s">
        <v>1422</v>
      </c>
      <c r="Z76" s="555"/>
      <c r="AA76" s="555"/>
      <c r="AB76" s="555"/>
      <c r="AC76" s="555"/>
      <c r="AD76" s="555"/>
      <c r="AE76" s="556"/>
    </row>
    <row r="77" spans="1:31" ht="12.75" customHeight="1">
      <c r="A77" s="382"/>
      <c r="B77" s="389" t="s">
        <v>352</v>
      </c>
      <c r="C77" s="378"/>
      <c r="D77" s="59"/>
      <c r="E77" s="607">
        <v>520</v>
      </c>
      <c r="F77" s="608"/>
      <c r="G77" s="787">
        <f>IF(D77="","",ROUND(E77*$D$4,-1))</f>
      </c>
      <c r="H77" s="788"/>
      <c r="I77" s="423" t="s">
        <v>1223</v>
      </c>
      <c r="J77" s="424"/>
      <c r="K77" s="424"/>
      <c r="L77" s="424"/>
      <c r="M77" s="424"/>
      <c r="N77" s="424"/>
      <c r="O77" s="425"/>
      <c r="P77" s="15"/>
      <c r="Q77" s="383"/>
      <c r="R77" s="403" t="s">
        <v>991</v>
      </c>
      <c r="S77" s="404"/>
      <c r="T77" s="415"/>
      <c r="U77" s="601">
        <f>SUBTOTAL(9,U42:V76)</f>
        <v>9040</v>
      </c>
      <c r="V77" s="602"/>
      <c r="W77" s="697">
        <f>SUBTOTAL(9,W42:X76)</f>
        <v>0</v>
      </c>
      <c r="X77" s="698"/>
      <c r="Y77" s="416"/>
      <c r="Z77" s="417"/>
      <c r="AA77" s="417"/>
      <c r="AB77" s="417"/>
      <c r="AC77" s="417"/>
      <c r="AD77" s="417"/>
      <c r="AE77" s="418"/>
    </row>
    <row r="78" spans="1:31" ht="12.75" customHeight="1">
      <c r="A78" s="382"/>
      <c r="B78" s="389" t="s">
        <v>353</v>
      </c>
      <c r="C78" s="378"/>
      <c r="D78" s="94"/>
      <c r="E78" s="607">
        <v>410</v>
      </c>
      <c r="F78" s="608"/>
      <c r="G78" s="787">
        <f>IF(D78="","",ROUND(E78*$D$4,-1))</f>
      </c>
      <c r="H78" s="788"/>
      <c r="I78" s="423" t="s">
        <v>1224</v>
      </c>
      <c r="J78" s="424"/>
      <c r="K78" s="424"/>
      <c r="L78" s="424"/>
      <c r="M78" s="424"/>
      <c r="N78" s="424"/>
      <c r="O78" s="425"/>
      <c r="P78" s="15"/>
      <c r="R78" s="20"/>
      <c r="S78" s="20"/>
      <c r="T78" s="20"/>
      <c r="U78" s="25"/>
      <c r="V78" s="25"/>
      <c r="W78" s="22"/>
      <c r="X78" s="22"/>
      <c r="Y78" s="23"/>
      <c r="Z78" s="23"/>
      <c r="AA78" s="23"/>
      <c r="AB78" s="23"/>
      <c r="AC78" s="23"/>
      <c r="AD78" s="23"/>
      <c r="AE78" s="23"/>
    </row>
    <row r="79" spans="1:31" ht="12.75" customHeight="1">
      <c r="A79" s="382"/>
      <c r="B79" s="389" t="s">
        <v>1564</v>
      </c>
      <c r="C79" s="378"/>
      <c r="D79" s="94"/>
      <c r="E79" s="607">
        <v>200</v>
      </c>
      <c r="F79" s="608"/>
      <c r="G79" s="787">
        <f>IF(D79="","",ROUND(E79*$D$4,-1))</f>
      </c>
      <c r="H79" s="788"/>
      <c r="I79" s="423" t="s">
        <v>1566</v>
      </c>
      <c r="J79" s="424"/>
      <c r="K79" s="424"/>
      <c r="L79" s="424"/>
      <c r="M79" s="424"/>
      <c r="N79" s="424"/>
      <c r="O79" s="425"/>
      <c r="Q79" s="13"/>
      <c r="R79" s="520" t="s">
        <v>215</v>
      </c>
      <c r="S79" s="494"/>
      <c r="T79" s="803"/>
      <c r="U79" s="802" t="s">
        <v>988</v>
      </c>
      <c r="V79" s="803"/>
      <c r="W79" s="804" t="s">
        <v>989</v>
      </c>
      <c r="X79" s="805"/>
      <c r="Y79" s="802" t="s">
        <v>216</v>
      </c>
      <c r="Z79" s="494"/>
      <c r="AA79" s="494"/>
      <c r="AB79" s="494"/>
      <c r="AC79" s="494"/>
      <c r="AD79" s="494"/>
      <c r="AE79" s="495"/>
    </row>
    <row r="80" spans="1:31" ht="12.75" customHeight="1">
      <c r="A80" s="382"/>
      <c r="B80" s="401" t="s">
        <v>1565</v>
      </c>
      <c r="C80" s="402"/>
      <c r="D80" s="94"/>
      <c r="E80" s="775">
        <v>220</v>
      </c>
      <c r="F80" s="776"/>
      <c r="G80" s="791">
        <f>IF(D80="","",ROUND(E80*$D$4,-1))</f>
      </c>
      <c r="H80" s="792"/>
      <c r="I80" s="565" t="s">
        <v>1567</v>
      </c>
      <c r="J80" s="566"/>
      <c r="K80" s="566"/>
      <c r="L80" s="566"/>
      <c r="M80" s="566"/>
      <c r="N80" s="566"/>
      <c r="O80" s="567"/>
      <c r="P80" s="15"/>
      <c r="Q80" s="381" t="s">
        <v>292</v>
      </c>
      <c r="R80" s="451" t="s">
        <v>284</v>
      </c>
      <c r="S80" s="442"/>
      <c r="T80" s="58"/>
      <c r="U80" s="634">
        <v>310</v>
      </c>
      <c r="V80" s="635"/>
      <c r="W80" s="793">
        <f>IF(T80="","",ROUND(U80*$D$4,-1))</f>
      </c>
      <c r="X80" s="794"/>
      <c r="Y80" s="517" t="s">
        <v>280</v>
      </c>
      <c r="Z80" s="518"/>
      <c r="AA80" s="518"/>
      <c r="AB80" s="518"/>
      <c r="AC80" s="518"/>
      <c r="AD80" s="518"/>
      <c r="AE80" s="519"/>
    </row>
    <row r="81" spans="1:31" ht="12.75" customHeight="1">
      <c r="A81" s="383"/>
      <c r="B81" s="403" t="s">
        <v>991</v>
      </c>
      <c r="C81" s="404"/>
      <c r="D81" s="415"/>
      <c r="E81" s="601">
        <f>SUBTOTAL(9,E76:F80)</f>
        <v>1700</v>
      </c>
      <c r="F81" s="602"/>
      <c r="G81" s="601">
        <f>SUBTOTAL(9,G76:H80)</f>
        <v>0</v>
      </c>
      <c r="H81" s="602"/>
      <c r="I81" s="416"/>
      <c r="J81" s="417"/>
      <c r="K81" s="417"/>
      <c r="L81" s="417"/>
      <c r="M81" s="417"/>
      <c r="N81" s="417"/>
      <c r="O81" s="418"/>
      <c r="P81" s="15"/>
      <c r="Q81" s="382"/>
      <c r="R81" s="450" t="s">
        <v>1493</v>
      </c>
      <c r="S81" s="438"/>
      <c r="T81" s="64"/>
      <c r="U81" s="597">
        <v>210</v>
      </c>
      <c r="V81" s="598"/>
      <c r="W81" s="787">
        <f>IF(T81="","",ROUND(U81*$D$4,-1))</f>
      </c>
      <c r="X81" s="788"/>
      <c r="Y81" s="423" t="s">
        <v>1495</v>
      </c>
      <c r="Z81" s="424"/>
      <c r="AA81" s="424"/>
      <c r="AB81" s="424"/>
      <c r="AC81" s="424"/>
      <c r="AD81" s="424"/>
      <c r="AE81" s="425"/>
    </row>
    <row r="82" spans="1:31" ht="12.75" customHeight="1">
      <c r="A82" s="381" t="s">
        <v>30</v>
      </c>
      <c r="B82" s="396" t="s">
        <v>743</v>
      </c>
      <c r="C82" s="397"/>
      <c r="D82" s="58"/>
      <c r="E82" s="638">
        <v>220</v>
      </c>
      <c r="F82" s="639"/>
      <c r="G82" s="793">
        <f aca="true" t="shared" si="9" ref="G82:G97">IF(D82="","",ROUND(E82*$D$4,-1))</f>
      </c>
      <c r="H82" s="794"/>
      <c r="I82" s="517" t="s">
        <v>1225</v>
      </c>
      <c r="J82" s="518"/>
      <c r="K82" s="518"/>
      <c r="L82" s="518"/>
      <c r="M82" s="518"/>
      <c r="N82" s="518"/>
      <c r="O82" s="519"/>
      <c r="P82" s="15"/>
      <c r="Q82" s="382"/>
      <c r="R82" s="450" t="s">
        <v>1494</v>
      </c>
      <c r="S82" s="438"/>
      <c r="T82" s="95"/>
      <c r="U82" s="597">
        <v>240</v>
      </c>
      <c r="V82" s="598"/>
      <c r="W82" s="787">
        <f>IF(T82="","",ROUND(U82*$D$4,-1))</f>
      </c>
      <c r="X82" s="788"/>
      <c r="Y82" s="423" t="s">
        <v>1496</v>
      </c>
      <c r="Z82" s="424"/>
      <c r="AA82" s="424"/>
      <c r="AB82" s="424"/>
      <c r="AC82" s="424"/>
      <c r="AD82" s="424"/>
      <c r="AE82" s="425"/>
    </row>
    <row r="83" spans="1:31" ht="12.75" customHeight="1">
      <c r="A83" s="382"/>
      <c r="B83" s="389" t="s">
        <v>2455</v>
      </c>
      <c r="C83" s="378"/>
      <c r="D83" s="59"/>
      <c r="E83" s="607">
        <v>120</v>
      </c>
      <c r="F83" s="608"/>
      <c r="G83" s="787">
        <f>IF(D83="","",ROUND(E83*$D$4,-1))</f>
      </c>
      <c r="H83" s="788"/>
      <c r="I83" s="423" t="s">
        <v>2457</v>
      </c>
      <c r="J83" s="424"/>
      <c r="K83" s="424"/>
      <c r="L83" s="424"/>
      <c r="M83" s="424"/>
      <c r="N83" s="424"/>
      <c r="O83" s="425"/>
      <c r="P83" s="15"/>
      <c r="Q83" s="382"/>
      <c r="R83" s="450" t="s">
        <v>2494</v>
      </c>
      <c r="S83" s="438"/>
      <c r="T83" s="95"/>
      <c r="U83" s="597">
        <v>340</v>
      </c>
      <c r="V83" s="598"/>
      <c r="W83" s="787">
        <f>IF(T83="","",ROUND(U83*$D$4,-1))</f>
      </c>
      <c r="X83" s="788"/>
      <c r="Y83" s="423" t="s">
        <v>2495</v>
      </c>
      <c r="Z83" s="424"/>
      <c r="AA83" s="424"/>
      <c r="AB83" s="424"/>
      <c r="AC83" s="424"/>
      <c r="AD83" s="424"/>
      <c r="AE83" s="425"/>
    </row>
    <row r="84" spans="1:31" ht="12.75" customHeight="1">
      <c r="A84" s="382"/>
      <c r="B84" s="389" t="s">
        <v>2456</v>
      </c>
      <c r="C84" s="378"/>
      <c r="D84" s="94"/>
      <c r="E84" s="607">
        <v>170</v>
      </c>
      <c r="F84" s="608"/>
      <c r="G84" s="787">
        <f t="shared" si="9"/>
      </c>
      <c r="H84" s="788"/>
      <c r="I84" s="423" t="s">
        <v>2458</v>
      </c>
      <c r="J84" s="424"/>
      <c r="K84" s="424"/>
      <c r="L84" s="424"/>
      <c r="M84" s="424"/>
      <c r="N84" s="424"/>
      <c r="O84" s="425"/>
      <c r="Q84" s="382"/>
      <c r="R84" s="450" t="s">
        <v>285</v>
      </c>
      <c r="S84" s="438"/>
      <c r="T84" s="95"/>
      <c r="U84" s="597">
        <v>160</v>
      </c>
      <c r="V84" s="598"/>
      <c r="W84" s="787">
        <f aca="true" t="shared" si="10" ref="W84:W90">IF(T84="","",ROUND(U84*$D$4,-1))</f>
      </c>
      <c r="X84" s="788"/>
      <c r="Y84" s="423" t="s">
        <v>281</v>
      </c>
      <c r="Z84" s="424"/>
      <c r="AA84" s="424"/>
      <c r="AB84" s="424"/>
      <c r="AC84" s="424"/>
      <c r="AD84" s="424"/>
      <c r="AE84" s="425"/>
    </row>
    <row r="85" spans="1:31" ht="12.75" customHeight="1">
      <c r="A85" s="382"/>
      <c r="B85" s="389" t="s">
        <v>463</v>
      </c>
      <c r="C85" s="378"/>
      <c r="D85" s="94"/>
      <c r="E85" s="607">
        <v>380</v>
      </c>
      <c r="F85" s="608"/>
      <c r="G85" s="787">
        <f t="shared" si="9"/>
      </c>
      <c r="H85" s="788"/>
      <c r="I85" s="423" t="s">
        <v>1226</v>
      </c>
      <c r="J85" s="424"/>
      <c r="K85" s="424"/>
      <c r="L85" s="424"/>
      <c r="M85" s="424"/>
      <c r="N85" s="424"/>
      <c r="O85" s="425"/>
      <c r="Q85" s="382"/>
      <c r="R85" s="450" t="s">
        <v>286</v>
      </c>
      <c r="S85" s="438"/>
      <c r="T85" s="95"/>
      <c r="U85" s="597">
        <v>330</v>
      </c>
      <c r="V85" s="598"/>
      <c r="W85" s="787">
        <f t="shared" si="10"/>
      </c>
      <c r="X85" s="788"/>
      <c r="Y85" s="423" t="s">
        <v>1507</v>
      </c>
      <c r="Z85" s="424"/>
      <c r="AA85" s="424"/>
      <c r="AB85" s="424"/>
      <c r="AC85" s="424"/>
      <c r="AD85" s="424"/>
      <c r="AE85" s="425"/>
    </row>
    <row r="86" spans="1:31" ht="12.75" customHeight="1">
      <c r="A86" s="382"/>
      <c r="B86" s="389" t="s">
        <v>464</v>
      </c>
      <c r="C86" s="378"/>
      <c r="D86" s="94"/>
      <c r="E86" s="607">
        <v>410</v>
      </c>
      <c r="F86" s="608"/>
      <c r="G86" s="787">
        <f>IF(D86="","",ROUND(E86*$D$4,-1))</f>
      </c>
      <c r="H86" s="788"/>
      <c r="I86" s="423" t="s">
        <v>1227</v>
      </c>
      <c r="J86" s="424"/>
      <c r="K86" s="424"/>
      <c r="L86" s="424"/>
      <c r="M86" s="424"/>
      <c r="N86" s="424"/>
      <c r="O86" s="425"/>
      <c r="P86" s="15"/>
      <c r="Q86" s="382"/>
      <c r="R86" s="450" t="s">
        <v>289</v>
      </c>
      <c r="S86" s="438"/>
      <c r="T86" s="95"/>
      <c r="U86" s="597">
        <v>360</v>
      </c>
      <c r="V86" s="598"/>
      <c r="W86" s="787">
        <f t="shared" si="10"/>
      </c>
      <c r="X86" s="788"/>
      <c r="Y86" s="423" t="s">
        <v>800</v>
      </c>
      <c r="Z86" s="424"/>
      <c r="AA86" s="424"/>
      <c r="AB86" s="424"/>
      <c r="AC86" s="424"/>
      <c r="AD86" s="424"/>
      <c r="AE86" s="425"/>
    </row>
    <row r="87" spans="1:31" ht="12.75" customHeight="1">
      <c r="A87" s="382"/>
      <c r="B87" s="389" t="s">
        <v>465</v>
      </c>
      <c r="C87" s="378"/>
      <c r="D87" s="94"/>
      <c r="E87" s="607">
        <v>380</v>
      </c>
      <c r="F87" s="608"/>
      <c r="G87" s="787">
        <f>IF(D87="","",ROUND(E87*$D$4,-1))</f>
      </c>
      <c r="H87" s="788"/>
      <c r="I87" s="423" t="s">
        <v>1228</v>
      </c>
      <c r="J87" s="424"/>
      <c r="K87" s="424"/>
      <c r="L87" s="424"/>
      <c r="M87" s="424"/>
      <c r="N87" s="424"/>
      <c r="O87" s="425"/>
      <c r="Q87" s="382"/>
      <c r="R87" s="450" t="s">
        <v>290</v>
      </c>
      <c r="S87" s="438"/>
      <c r="T87" s="95"/>
      <c r="U87" s="597">
        <v>370</v>
      </c>
      <c r="V87" s="598"/>
      <c r="W87" s="787">
        <f t="shared" si="10"/>
      </c>
      <c r="X87" s="788"/>
      <c r="Y87" s="423" t="s">
        <v>801</v>
      </c>
      <c r="Z87" s="424"/>
      <c r="AA87" s="424"/>
      <c r="AB87" s="424"/>
      <c r="AC87" s="424"/>
      <c r="AD87" s="424"/>
      <c r="AE87" s="425"/>
    </row>
    <row r="88" spans="1:31" ht="12.75" customHeight="1">
      <c r="A88" s="382"/>
      <c r="B88" s="389" t="s">
        <v>2601</v>
      </c>
      <c r="C88" s="378"/>
      <c r="D88" s="94"/>
      <c r="E88" s="607">
        <v>200</v>
      </c>
      <c r="F88" s="608"/>
      <c r="G88" s="787">
        <f>IF(D88="","",ROUND(E88*$D$4,-1))</f>
      </c>
      <c r="H88" s="788"/>
      <c r="I88" s="423" t="s">
        <v>2608</v>
      </c>
      <c r="J88" s="424"/>
      <c r="K88" s="424"/>
      <c r="L88" s="424"/>
      <c r="M88" s="424"/>
      <c r="N88" s="424"/>
      <c r="O88" s="425"/>
      <c r="P88" s="15"/>
      <c r="Q88" s="382"/>
      <c r="R88" s="450" t="s">
        <v>287</v>
      </c>
      <c r="S88" s="438"/>
      <c r="T88" s="95"/>
      <c r="U88" s="597">
        <v>290</v>
      </c>
      <c r="V88" s="598"/>
      <c r="W88" s="787">
        <f>IF(T88="","",ROUND(U88*$D$4,-1))</f>
      </c>
      <c r="X88" s="788"/>
      <c r="Y88" s="423" t="s">
        <v>282</v>
      </c>
      <c r="Z88" s="424"/>
      <c r="AA88" s="424"/>
      <c r="AB88" s="424"/>
      <c r="AC88" s="424"/>
      <c r="AD88" s="424"/>
      <c r="AE88" s="425"/>
    </row>
    <row r="89" spans="1:31" ht="12.75" customHeight="1">
      <c r="A89" s="382"/>
      <c r="B89" s="389" t="s">
        <v>2602</v>
      </c>
      <c r="C89" s="378"/>
      <c r="D89" s="94"/>
      <c r="E89" s="607">
        <v>150</v>
      </c>
      <c r="F89" s="608"/>
      <c r="G89" s="787">
        <f t="shared" si="9"/>
      </c>
      <c r="H89" s="788"/>
      <c r="I89" s="423" t="s">
        <v>2603</v>
      </c>
      <c r="J89" s="424"/>
      <c r="K89" s="424"/>
      <c r="L89" s="424"/>
      <c r="M89" s="424"/>
      <c r="N89" s="424"/>
      <c r="O89" s="425"/>
      <c r="Q89" s="382"/>
      <c r="R89" s="450" t="s">
        <v>288</v>
      </c>
      <c r="S89" s="438"/>
      <c r="T89" s="95"/>
      <c r="U89" s="597">
        <v>200</v>
      </c>
      <c r="V89" s="598"/>
      <c r="W89" s="787">
        <f>IF(T89="","",ROUND(U89*$D$4,-1))</f>
      </c>
      <c r="X89" s="788"/>
      <c r="Y89" s="423" t="s">
        <v>283</v>
      </c>
      <c r="Z89" s="424"/>
      <c r="AA89" s="424"/>
      <c r="AB89" s="424"/>
      <c r="AC89" s="424"/>
      <c r="AD89" s="424"/>
      <c r="AE89" s="425"/>
    </row>
    <row r="90" spans="1:31" ht="12.75" customHeight="1">
      <c r="A90" s="382"/>
      <c r="B90" s="389" t="s">
        <v>739</v>
      </c>
      <c r="C90" s="378"/>
      <c r="D90" s="94"/>
      <c r="E90" s="607">
        <v>280</v>
      </c>
      <c r="F90" s="608"/>
      <c r="G90" s="787">
        <f t="shared" si="9"/>
      </c>
      <c r="H90" s="788"/>
      <c r="I90" s="423" t="s">
        <v>742</v>
      </c>
      <c r="J90" s="424"/>
      <c r="K90" s="424"/>
      <c r="L90" s="424"/>
      <c r="M90" s="424"/>
      <c r="N90" s="424"/>
      <c r="O90" s="425"/>
      <c r="P90" s="15"/>
      <c r="Q90" s="382"/>
      <c r="R90" s="800" t="s">
        <v>2384</v>
      </c>
      <c r="S90" s="801"/>
      <c r="T90" s="95"/>
      <c r="U90" s="796">
        <v>220</v>
      </c>
      <c r="V90" s="797"/>
      <c r="W90" s="798">
        <f t="shared" si="10"/>
      </c>
      <c r="X90" s="799"/>
      <c r="Y90" s="565" t="s">
        <v>2386</v>
      </c>
      <c r="Z90" s="566"/>
      <c r="AA90" s="566"/>
      <c r="AB90" s="566"/>
      <c r="AC90" s="566"/>
      <c r="AD90" s="566"/>
      <c r="AE90" s="567"/>
    </row>
    <row r="91" spans="1:31" ht="12.75" customHeight="1">
      <c r="A91" s="382"/>
      <c r="B91" s="389" t="s">
        <v>740</v>
      </c>
      <c r="C91" s="378"/>
      <c r="D91" s="94"/>
      <c r="E91" s="607">
        <v>220</v>
      </c>
      <c r="F91" s="608"/>
      <c r="G91" s="787">
        <f t="shared" si="9"/>
      </c>
      <c r="H91" s="788"/>
      <c r="I91" s="423" t="s">
        <v>741</v>
      </c>
      <c r="J91" s="424"/>
      <c r="K91" s="424"/>
      <c r="L91" s="424"/>
      <c r="M91" s="424"/>
      <c r="N91" s="424"/>
      <c r="O91" s="425"/>
      <c r="P91" s="15"/>
      <c r="Q91" s="383"/>
      <c r="R91" s="403" t="s">
        <v>991</v>
      </c>
      <c r="S91" s="404"/>
      <c r="T91" s="415"/>
      <c r="U91" s="601">
        <f>SUBTOTAL(9,U80:V90)</f>
        <v>3030</v>
      </c>
      <c r="V91" s="602"/>
      <c r="W91" s="419">
        <f>SUBTOTAL(9,W80:X90)</f>
        <v>0</v>
      </c>
      <c r="X91" s="420"/>
      <c r="Y91" s="416"/>
      <c r="Z91" s="417"/>
      <c r="AA91" s="417"/>
      <c r="AB91" s="417"/>
      <c r="AC91" s="417"/>
      <c r="AD91" s="417"/>
      <c r="AE91" s="418"/>
    </row>
    <row r="92" spans="1:31" ht="12.75" customHeight="1">
      <c r="A92" s="382"/>
      <c r="B92" s="389" t="s">
        <v>468</v>
      </c>
      <c r="C92" s="378"/>
      <c r="D92" s="94"/>
      <c r="E92" s="607">
        <v>290</v>
      </c>
      <c r="F92" s="608"/>
      <c r="G92" s="787">
        <f t="shared" si="9"/>
      </c>
      <c r="H92" s="788"/>
      <c r="I92" s="423" t="s">
        <v>1229</v>
      </c>
      <c r="J92" s="424"/>
      <c r="K92" s="424"/>
      <c r="L92" s="424"/>
      <c r="M92" s="424"/>
      <c r="N92" s="424"/>
      <c r="O92" s="425"/>
      <c r="P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:31" ht="12.75" customHeight="1">
      <c r="A93" s="382"/>
      <c r="B93" s="389" t="s">
        <v>520</v>
      </c>
      <c r="C93" s="378"/>
      <c r="D93" s="94"/>
      <c r="E93" s="607">
        <v>420</v>
      </c>
      <c r="F93" s="608"/>
      <c r="G93" s="787">
        <f t="shared" si="9"/>
      </c>
      <c r="H93" s="788"/>
      <c r="I93" s="423" t="s">
        <v>1230</v>
      </c>
      <c r="J93" s="424"/>
      <c r="K93" s="424"/>
      <c r="L93" s="424"/>
      <c r="M93" s="424"/>
      <c r="N93" s="424"/>
      <c r="O93" s="42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:31" ht="12.75" customHeight="1">
      <c r="A94" s="382"/>
      <c r="B94" s="389" t="s">
        <v>1544</v>
      </c>
      <c r="C94" s="378"/>
      <c r="D94" s="94"/>
      <c r="E94" s="597">
        <v>180</v>
      </c>
      <c r="F94" s="598"/>
      <c r="G94" s="787">
        <f>IF(D94="","",ROUND(E94*$D$4,-1))</f>
      </c>
      <c r="H94" s="788"/>
      <c r="I94" s="398" t="s">
        <v>1545</v>
      </c>
      <c r="J94" s="399"/>
      <c r="K94" s="399"/>
      <c r="L94" s="399"/>
      <c r="M94" s="399"/>
      <c r="N94" s="399"/>
      <c r="O94" s="400"/>
      <c r="P94" s="15"/>
      <c r="Q94" s="524" t="s">
        <v>1238</v>
      </c>
      <c r="R94" s="497"/>
      <c r="S94" s="497"/>
      <c r="T94" s="525"/>
      <c r="U94" s="795">
        <f>SUBTOTAL(9,E6:F98,U6:V91)</f>
        <v>48340</v>
      </c>
      <c r="V94" s="685"/>
      <c r="W94" s="795">
        <f>SUBTOTAL(9,G6:H98,W6:X91)</f>
        <v>0</v>
      </c>
      <c r="X94" s="685"/>
      <c r="Y94" s="15"/>
      <c r="Z94" s="15"/>
      <c r="AA94" s="15"/>
      <c r="AB94" s="15"/>
      <c r="AC94" s="15"/>
      <c r="AD94" s="15"/>
      <c r="AE94" s="15"/>
    </row>
    <row r="95" spans="1:31" ht="12.75" customHeight="1">
      <c r="A95" s="382"/>
      <c r="B95" s="389" t="s">
        <v>1546</v>
      </c>
      <c r="C95" s="378"/>
      <c r="D95" s="94"/>
      <c r="E95" s="597">
        <v>290</v>
      </c>
      <c r="F95" s="598"/>
      <c r="G95" s="787">
        <f t="shared" si="9"/>
      </c>
      <c r="H95" s="788"/>
      <c r="I95" s="398" t="s">
        <v>1547</v>
      </c>
      <c r="J95" s="399"/>
      <c r="K95" s="399"/>
      <c r="L95" s="399"/>
      <c r="M95" s="399"/>
      <c r="N95" s="399"/>
      <c r="O95" s="400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:31" ht="12.75" customHeight="1">
      <c r="A96" s="382"/>
      <c r="B96" s="389" t="s">
        <v>471</v>
      </c>
      <c r="C96" s="378"/>
      <c r="D96" s="94"/>
      <c r="E96" s="597">
        <v>450</v>
      </c>
      <c r="F96" s="598"/>
      <c r="G96" s="787">
        <f t="shared" si="9"/>
      </c>
      <c r="H96" s="788"/>
      <c r="I96" s="398" t="s">
        <v>1231</v>
      </c>
      <c r="J96" s="399"/>
      <c r="K96" s="399"/>
      <c r="L96" s="399"/>
      <c r="M96" s="399"/>
      <c r="N96" s="399"/>
      <c r="O96" s="400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:17" ht="12.75" customHeight="1">
      <c r="A97" s="382"/>
      <c r="B97" s="401" t="s">
        <v>472</v>
      </c>
      <c r="C97" s="402"/>
      <c r="D97" s="94"/>
      <c r="E97" s="763">
        <v>370</v>
      </c>
      <c r="F97" s="764"/>
      <c r="G97" s="791">
        <f t="shared" si="9"/>
      </c>
      <c r="H97" s="792"/>
      <c r="I97" s="386" t="s">
        <v>1232</v>
      </c>
      <c r="J97" s="387"/>
      <c r="K97" s="387"/>
      <c r="L97" s="387"/>
      <c r="M97" s="387"/>
      <c r="N97" s="387"/>
      <c r="O97" s="388"/>
      <c r="P97" s="15"/>
      <c r="Q97" s="15"/>
    </row>
    <row r="98" spans="1:31" ht="12.75" customHeight="1">
      <c r="A98" s="383"/>
      <c r="B98" s="403" t="s">
        <v>991</v>
      </c>
      <c r="C98" s="404"/>
      <c r="D98" s="405"/>
      <c r="E98" s="601">
        <f>SUBTOTAL(9,E82:F97)</f>
        <v>4530</v>
      </c>
      <c r="F98" s="602"/>
      <c r="G98" s="601">
        <f>SUBTOTAL(9,G82:H97)</f>
        <v>0</v>
      </c>
      <c r="H98" s="602"/>
      <c r="I98" s="613"/>
      <c r="J98" s="499"/>
      <c r="K98" s="499"/>
      <c r="L98" s="499"/>
      <c r="M98" s="499"/>
      <c r="N98" s="499"/>
      <c r="O98" s="614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2:31" ht="12.75" customHeight="1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ht="12.75" customHeight="1">
      <c r="A100" s="527" t="str">
        <f>'集計表'!A131</f>
        <v>株式会社毎日メディアサービス山口</v>
      </c>
      <c r="B100" s="527"/>
      <c r="C100" s="527"/>
      <c r="D100" s="527"/>
      <c r="E100" s="527"/>
      <c r="F100" s="527"/>
      <c r="G100" s="527"/>
      <c r="H100" s="527"/>
      <c r="I100" s="527"/>
      <c r="J100" s="527"/>
      <c r="K100" s="527"/>
      <c r="L100" s="527"/>
      <c r="M100" s="527"/>
      <c r="N100" s="527"/>
      <c r="O100" s="527"/>
      <c r="P100" s="527"/>
      <c r="Q100" s="527"/>
      <c r="R100" s="527"/>
      <c r="S100" s="527"/>
      <c r="T100" s="527"/>
      <c r="U100" s="527"/>
      <c r="V100" s="527"/>
      <c r="W100" s="527"/>
      <c r="X100" s="527"/>
      <c r="Y100" s="527"/>
      <c r="Z100" s="527"/>
      <c r="AA100" s="527"/>
      <c r="AB100" s="527"/>
      <c r="AC100" s="527"/>
      <c r="AD100" s="527"/>
      <c r="AE100" s="527"/>
    </row>
    <row r="101" spans="2:31" ht="12.75" customHeigh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ht="12.75" customHeight="1"/>
    <row r="103" spans="2:15" ht="1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</row>
  </sheetData>
  <sheetProtection password="DE98" sheet="1"/>
  <protectedRanges>
    <protectedRange sqref="D4 D76:D80 D6:D16 G76:H80 G6:H16 T16:T21 T23:T40 G62:H74 D62:D74 T6:T14 W6:X34 W92:X596 D18:D32 G18:H32 D34:D60 G34:H60 D82:D97 G82:H97 T42:T76 W37:X78" name="範囲1"/>
    <protectedRange sqref="T80:T90" name="範囲1_1"/>
    <protectedRange sqref="W80:X90" name="範囲1_4"/>
  </protectedRanges>
  <mergeCells count="753">
    <mergeCell ref="Y82:AE82"/>
    <mergeCell ref="U85:V85"/>
    <mergeCell ref="R84:S84"/>
    <mergeCell ref="W85:X85"/>
    <mergeCell ref="U82:V82"/>
    <mergeCell ref="Y74:AE74"/>
    <mergeCell ref="Y81:AE81"/>
    <mergeCell ref="Y77:AE77"/>
    <mergeCell ref="Y80:AE80"/>
    <mergeCell ref="R80:S80"/>
    <mergeCell ref="Y72:AE72"/>
    <mergeCell ref="Y76:AE76"/>
    <mergeCell ref="R77:T77"/>
    <mergeCell ref="R74:S74"/>
    <mergeCell ref="U81:V81"/>
    <mergeCell ref="W79:X79"/>
    <mergeCell ref="Y83:AE83"/>
    <mergeCell ref="W80:X80"/>
    <mergeCell ref="Y79:AE79"/>
    <mergeCell ref="I86:O86"/>
    <mergeCell ref="I85:O85"/>
    <mergeCell ref="Y84:AE84"/>
    <mergeCell ref="R82:S82"/>
    <mergeCell ref="W83:X83"/>
    <mergeCell ref="W82:X82"/>
    <mergeCell ref="I82:O82"/>
    <mergeCell ref="U79:V79"/>
    <mergeCell ref="R83:S83"/>
    <mergeCell ref="U83:V83"/>
    <mergeCell ref="W81:X81"/>
    <mergeCell ref="Y86:AE86"/>
    <mergeCell ref="R79:T79"/>
    <mergeCell ref="I79:O79"/>
    <mergeCell ref="I80:O80"/>
    <mergeCell ref="U80:V80"/>
    <mergeCell ref="R87:S87"/>
    <mergeCell ref="R88:S88"/>
    <mergeCell ref="R86:S86"/>
    <mergeCell ref="U87:V87"/>
    <mergeCell ref="E83:F83"/>
    <mergeCell ref="Y85:AE85"/>
    <mergeCell ref="G83:H83"/>
    <mergeCell ref="I83:O83"/>
    <mergeCell ref="I87:O87"/>
    <mergeCell ref="U84:V84"/>
    <mergeCell ref="R89:S89"/>
    <mergeCell ref="W90:X90"/>
    <mergeCell ref="Y88:AE88"/>
    <mergeCell ref="U89:V89"/>
    <mergeCell ref="W89:X89"/>
    <mergeCell ref="R90:S90"/>
    <mergeCell ref="U91:V91"/>
    <mergeCell ref="W91:X91"/>
    <mergeCell ref="Y91:AE91"/>
    <mergeCell ref="Y87:AE87"/>
    <mergeCell ref="U90:V90"/>
    <mergeCell ref="Y90:AE90"/>
    <mergeCell ref="Y89:AE89"/>
    <mergeCell ref="W88:X88"/>
    <mergeCell ref="Y71:AE71"/>
    <mergeCell ref="Y69:AE69"/>
    <mergeCell ref="Y60:AE60"/>
    <mergeCell ref="Y67:AE67"/>
    <mergeCell ref="Y65:AE65"/>
    <mergeCell ref="Y63:AE63"/>
    <mergeCell ref="Y68:AE68"/>
    <mergeCell ref="Y70:AE70"/>
    <mergeCell ref="Y62:AE62"/>
    <mergeCell ref="Y66:AE66"/>
    <mergeCell ref="U58:V58"/>
    <mergeCell ref="E62:F62"/>
    <mergeCell ref="E63:F63"/>
    <mergeCell ref="R60:S60"/>
    <mergeCell ref="U59:V59"/>
    <mergeCell ref="E61:F61"/>
    <mergeCell ref="I62:O62"/>
    <mergeCell ref="W59:X59"/>
    <mergeCell ref="W60:X60"/>
    <mergeCell ref="G72:H72"/>
    <mergeCell ref="G60:H60"/>
    <mergeCell ref="G63:H63"/>
    <mergeCell ref="R59:S59"/>
    <mergeCell ref="R69:S69"/>
    <mergeCell ref="R65:S65"/>
    <mergeCell ref="I64:O64"/>
    <mergeCell ref="R63:S63"/>
    <mergeCell ref="G73:H73"/>
    <mergeCell ref="G75:H75"/>
    <mergeCell ref="I72:O72"/>
    <mergeCell ref="I71:O71"/>
    <mergeCell ref="R66:S66"/>
    <mergeCell ref="R68:S68"/>
    <mergeCell ref="I75:O75"/>
    <mergeCell ref="I78:O78"/>
    <mergeCell ref="I81:O81"/>
    <mergeCell ref="G81:H81"/>
    <mergeCell ref="R81:S81"/>
    <mergeCell ref="G71:H71"/>
    <mergeCell ref="G59:H59"/>
    <mergeCell ref="I68:O68"/>
    <mergeCell ref="R67:S67"/>
    <mergeCell ref="G65:H65"/>
    <mergeCell ref="G68:H68"/>
    <mergeCell ref="W45:X45"/>
    <mergeCell ref="E60:F60"/>
    <mergeCell ref="G57:H57"/>
    <mergeCell ref="E64:F64"/>
    <mergeCell ref="G64:H64"/>
    <mergeCell ref="E59:F59"/>
    <mergeCell ref="G62:H62"/>
    <mergeCell ref="G61:H61"/>
    <mergeCell ref="R62:S62"/>
    <mergeCell ref="I63:O63"/>
    <mergeCell ref="W36:X36"/>
    <mergeCell ref="W41:X41"/>
    <mergeCell ref="W42:X42"/>
    <mergeCell ref="G33:H33"/>
    <mergeCell ref="G28:H28"/>
    <mergeCell ref="G34:H34"/>
    <mergeCell ref="G29:H29"/>
    <mergeCell ref="R34:S34"/>
    <mergeCell ref="I39:O39"/>
    <mergeCell ref="W38:X38"/>
    <mergeCell ref="U38:V38"/>
    <mergeCell ref="G48:H48"/>
    <mergeCell ref="G32:H32"/>
    <mergeCell ref="G35:H35"/>
    <mergeCell ref="R38:S38"/>
    <mergeCell ref="W32:X32"/>
    <mergeCell ref="I34:O34"/>
    <mergeCell ref="R33:S33"/>
    <mergeCell ref="R35:S35"/>
    <mergeCell ref="G52:H52"/>
    <mergeCell ref="G51:H51"/>
    <mergeCell ref="G37:H37"/>
    <mergeCell ref="G36:H36"/>
    <mergeCell ref="G43:H43"/>
    <mergeCell ref="G39:H39"/>
    <mergeCell ref="G47:H47"/>
    <mergeCell ref="G38:H38"/>
    <mergeCell ref="G46:H46"/>
    <mergeCell ref="G41:H41"/>
    <mergeCell ref="G45:H45"/>
    <mergeCell ref="I40:O40"/>
    <mergeCell ref="G40:H40"/>
    <mergeCell ref="I41:O41"/>
    <mergeCell ref="I44:O44"/>
    <mergeCell ref="G44:H44"/>
    <mergeCell ref="R37:S37"/>
    <mergeCell ref="I36:O36"/>
    <mergeCell ref="I37:O37"/>
    <mergeCell ref="R28:S28"/>
    <mergeCell ref="U26:V26"/>
    <mergeCell ref="I30:O30"/>
    <mergeCell ref="U35:V35"/>
    <mergeCell ref="R29:S29"/>
    <mergeCell ref="R27:S27"/>
    <mergeCell ref="W34:X34"/>
    <mergeCell ref="U32:V32"/>
    <mergeCell ref="W35:X35"/>
    <mergeCell ref="U31:V31"/>
    <mergeCell ref="I35:O35"/>
    <mergeCell ref="Y33:AE33"/>
    <mergeCell ref="Y34:AE34"/>
    <mergeCell ref="R32:S32"/>
    <mergeCell ref="R31:S31"/>
    <mergeCell ref="U27:V27"/>
    <mergeCell ref="R30:S30"/>
    <mergeCell ref="U33:V33"/>
    <mergeCell ref="W30:X30"/>
    <mergeCell ref="W27:X27"/>
    <mergeCell ref="W33:X33"/>
    <mergeCell ref="W28:X28"/>
    <mergeCell ref="U22:V22"/>
    <mergeCell ref="R25:S25"/>
    <mergeCell ref="W26:X26"/>
    <mergeCell ref="Y28:AE28"/>
    <mergeCell ref="U25:V25"/>
    <mergeCell ref="R24:S24"/>
    <mergeCell ref="R22:T22"/>
    <mergeCell ref="Y23:AE23"/>
    <mergeCell ref="Y26:AE26"/>
    <mergeCell ref="R26:S26"/>
    <mergeCell ref="W14:X14"/>
    <mergeCell ref="U14:V14"/>
    <mergeCell ref="U16:V16"/>
    <mergeCell ref="Y31:AE31"/>
    <mergeCell ref="U19:V19"/>
    <mergeCell ref="U20:V20"/>
    <mergeCell ref="U23:V23"/>
    <mergeCell ref="W31:X31"/>
    <mergeCell ref="Y21:AE21"/>
    <mergeCell ref="Y20:AE20"/>
    <mergeCell ref="I20:O20"/>
    <mergeCell ref="U37:V37"/>
    <mergeCell ref="U34:V34"/>
    <mergeCell ref="U28:V28"/>
    <mergeCell ref="I29:O29"/>
    <mergeCell ref="U29:V29"/>
    <mergeCell ref="I23:O23"/>
    <mergeCell ref="I24:O24"/>
    <mergeCell ref="R20:S20"/>
    <mergeCell ref="R23:S23"/>
    <mergeCell ref="R11:S11"/>
    <mergeCell ref="W11:X11"/>
    <mergeCell ref="W24:X24"/>
    <mergeCell ref="R12:S12"/>
    <mergeCell ref="W12:X12"/>
    <mergeCell ref="R13:S13"/>
    <mergeCell ref="U12:V12"/>
    <mergeCell ref="W18:X18"/>
    <mergeCell ref="W15:X15"/>
    <mergeCell ref="W17:X17"/>
    <mergeCell ref="Y7:AE7"/>
    <mergeCell ref="R10:S10"/>
    <mergeCell ref="W13:X13"/>
    <mergeCell ref="U13:V13"/>
    <mergeCell ref="U18:V18"/>
    <mergeCell ref="U30:V30"/>
    <mergeCell ref="U24:V24"/>
    <mergeCell ref="U21:V21"/>
    <mergeCell ref="U17:V17"/>
    <mergeCell ref="W23:X23"/>
    <mergeCell ref="G19:H19"/>
    <mergeCell ref="I19:O19"/>
    <mergeCell ref="I16:O16"/>
    <mergeCell ref="G17:H17"/>
    <mergeCell ref="Y6:AE6"/>
    <mergeCell ref="W6:X6"/>
    <mergeCell ref="W10:X10"/>
    <mergeCell ref="Y14:AE14"/>
    <mergeCell ref="Y16:AE16"/>
    <mergeCell ref="R14:S14"/>
    <mergeCell ref="G21:H21"/>
    <mergeCell ref="I21:O21"/>
    <mergeCell ref="Q6:Q15"/>
    <mergeCell ref="R19:S19"/>
    <mergeCell ref="G14:H14"/>
    <mergeCell ref="I15:O15"/>
    <mergeCell ref="R15:T15"/>
    <mergeCell ref="R17:S17"/>
    <mergeCell ref="I14:O14"/>
    <mergeCell ref="Q16:Q22"/>
    <mergeCell ref="B8:C8"/>
    <mergeCell ref="E8:F8"/>
    <mergeCell ref="E9:F9"/>
    <mergeCell ref="E10:F10"/>
    <mergeCell ref="B10:C10"/>
    <mergeCell ref="I12:O12"/>
    <mergeCell ref="G12:H12"/>
    <mergeCell ref="G8:H8"/>
    <mergeCell ref="I11:O11"/>
    <mergeCell ref="B11:C11"/>
    <mergeCell ref="B7:C7"/>
    <mergeCell ref="I6:O6"/>
    <mergeCell ref="E5:F5"/>
    <mergeCell ref="I7:O7"/>
    <mergeCell ref="A6:A17"/>
    <mergeCell ref="G16:H16"/>
    <mergeCell ref="B9:C9"/>
    <mergeCell ref="E7:F7"/>
    <mergeCell ref="G10:H10"/>
    <mergeCell ref="I10:O10"/>
    <mergeCell ref="D4:F4"/>
    <mergeCell ref="L2:O2"/>
    <mergeCell ref="G6:H6"/>
    <mergeCell ref="B5:D5"/>
    <mergeCell ref="B6:C6"/>
    <mergeCell ref="E6:F6"/>
    <mergeCell ref="W5:X5"/>
    <mergeCell ref="R6:S6"/>
    <mergeCell ref="U7:V7"/>
    <mergeCell ref="W8:X8"/>
    <mergeCell ref="A1:C1"/>
    <mergeCell ref="A4:C4"/>
    <mergeCell ref="A3:C3"/>
    <mergeCell ref="A2:C2"/>
    <mergeCell ref="D3:U3"/>
    <mergeCell ref="V2:W2"/>
    <mergeCell ref="AC1:AE1"/>
    <mergeCell ref="R2:S2"/>
    <mergeCell ref="D1:AB1"/>
    <mergeCell ref="D2:E2"/>
    <mergeCell ref="F2:I2"/>
    <mergeCell ref="I5:O5"/>
    <mergeCell ref="X2:AE2"/>
    <mergeCell ref="X3:AD3"/>
    <mergeCell ref="U5:V5"/>
    <mergeCell ref="R5:T5"/>
    <mergeCell ref="Y4:Z4"/>
    <mergeCell ref="G5:H5"/>
    <mergeCell ref="V3:W3"/>
    <mergeCell ref="Y5:AE5"/>
    <mergeCell ref="E11:F11"/>
    <mergeCell ref="AB4:AD4"/>
    <mergeCell ref="Y8:AE8"/>
    <mergeCell ref="Y11:AE11"/>
    <mergeCell ref="U8:V8"/>
    <mergeCell ref="R9:S9"/>
    <mergeCell ref="R7:S7"/>
    <mergeCell ref="R8:S8"/>
    <mergeCell ref="I9:O9"/>
    <mergeCell ref="G7:H7"/>
    <mergeCell ref="W9:X9"/>
    <mergeCell ref="U6:V6"/>
    <mergeCell ref="U9:V9"/>
    <mergeCell ref="W7:X7"/>
    <mergeCell ref="E18:F18"/>
    <mergeCell ref="E17:F17"/>
    <mergeCell ref="I8:O8"/>
    <mergeCell ref="G9:H9"/>
    <mergeCell ref="U15:V15"/>
    <mergeCell ref="U11:V11"/>
    <mergeCell ref="I18:O18"/>
    <mergeCell ref="G18:H18"/>
    <mergeCell ref="I17:O17"/>
    <mergeCell ref="R18:S18"/>
    <mergeCell ref="Y44:AE44"/>
    <mergeCell ref="Y47:AE47"/>
    <mergeCell ref="Y48:AE48"/>
    <mergeCell ref="R16:S16"/>
    <mergeCell ref="U10:V10"/>
    <mergeCell ref="G11:H11"/>
    <mergeCell ref="G15:H15"/>
    <mergeCell ref="W21:X21"/>
    <mergeCell ref="W16:X16"/>
    <mergeCell ref="R21:S21"/>
    <mergeCell ref="W44:X44"/>
    <mergeCell ref="U46:V46"/>
    <mergeCell ref="U45:V45"/>
    <mergeCell ref="Y45:AE45"/>
    <mergeCell ref="Y49:AE49"/>
    <mergeCell ref="E12:F12"/>
    <mergeCell ref="W20:X20"/>
    <mergeCell ref="G20:H20"/>
    <mergeCell ref="G13:H13"/>
    <mergeCell ref="I13:O13"/>
    <mergeCell ref="Y54:AE54"/>
    <mergeCell ref="W46:X46"/>
    <mergeCell ref="U47:V47"/>
    <mergeCell ref="W48:X48"/>
    <mergeCell ref="U48:V48"/>
    <mergeCell ref="Y46:AE46"/>
    <mergeCell ref="W49:X49"/>
    <mergeCell ref="W47:X47"/>
    <mergeCell ref="U49:V49"/>
    <mergeCell ref="Y51:AE51"/>
    <mergeCell ref="Y52:AE52"/>
    <mergeCell ref="U50:V50"/>
    <mergeCell ref="W52:X52"/>
    <mergeCell ref="U52:V52"/>
    <mergeCell ref="W50:X50"/>
    <mergeCell ref="Y57:AE57"/>
    <mergeCell ref="Y59:AE59"/>
    <mergeCell ref="Y50:AE50"/>
    <mergeCell ref="W54:X54"/>
    <mergeCell ref="W51:X51"/>
    <mergeCell ref="Y55:AE55"/>
    <mergeCell ref="Y58:AE58"/>
    <mergeCell ref="W58:X58"/>
    <mergeCell ref="Y53:AE53"/>
    <mergeCell ref="Y56:AE56"/>
    <mergeCell ref="W56:X56"/>
    <mergeCell ref="W53:X53"/>
    <mergeCell ref="W57:X57"/>
    <mergeCell ref="W55:X55"/>
    <mergeCell ref="U57:V57"/>
    <mergeCell ref="U56:V56"/>
    <mergeCell ref="U55:V55"/>
    <mergeCell ref="U54:V54"/>
    <mergeCell ref="U53:V53"/>
    <mergeCell ref="I65:O65"/>
    <mergeCell ref="G70:H70"/>
    <mergeCell ref="I69:O69"/>
    <mergeCell ref="G66:H66"/>
    <mergeCell ref="I66:O66"/>
    <mergeCell ref="G67:H67"/>
    <mergeCell ref="I70:O70"/>
    <mergeCell ref="G69:H69"/>
    <mergeCell ref="I67:O67"/>
    <mergeCell ref="W94:X94"/>
    <mergeCell ref="W77:X77"/>
    <mergeCell ref="U94:V94"/>
    <mergeCell ref="U77:V77"/>
    <mergeCell ref="R75:S75"/>
    <mergeCell ref="R76:S76"/>
    <mergeCell ref="W76:X76"/>
    <mergeCell ref="W86:X86"/>
    <mergeCell ref="U76:V76"/>
    <mergeCell ref="R91:T91"/>
    <mergeCell ref="I89:O89"/>
    <mergeCell ref="W84:X84"/>
    <mergeCell ref="U86:V86"/>
    <mergeCell ref="B81:D81"/>
    <mergeCell ref="B91:C91"/>
    <mergeCell ref="W87:X87"/>
    <mergeCell ref="U88:V88"/>
    <mergeCell ref="R85:S85"/>
    <mergeCell ref="G84:H84"/>
    <mergeCell ref="G87:H87"/>
    <mergeCell ref="B82:C82"/>
    <mergeCell ref="G82:H82"/>
    <mergeCell ref="B93:C93"/>
    <mergeCell ref="B87:C87"/>
    <mergeCell ref="G90:H90"/>
    <mergeCell ref="B83:C83"/>
    <mergeCell ref="B92:C92"/>
    <mergeCell ref="G91:H91"/>
    <mergeCell ref="B84:C84"/>
    <mergeCell ref="B86:C86"/>
    <mergeCell ref="B89:C89"/>
    <mergeCell ref="E90:F90"/>
    <mergeCell ref="B90:C90"/>
    <mergeCell ref="E85:F85"/>
    <mergeCell ref="B85:C85"/>
    <mergeCell ref="E89:F89"/>
    <mergeCell ref="G98:H98"/>
    <mergeCell ref="B95:C95"/>
    <mergeCell ref="B97:C97"/>
    <mergeCell ref="B96:C96"/>
    <mergeCell ref="B98:D98"/>
    <mergeCell ref="B94:C94"/>
    <mergeCell ref="I96:O96"/>
    <mergeCell ref="E94:F94"/>
    <mergeCell ref="G93:H93"/>
    <mergeCell ref="E95:F95"/>
    <mergeCell ref="E93:F93"/>
    <mergeCell ref="G94:H94"/>
    <mergeCell ref="G95:H95"/>
    <mergeCell ref="G96:H96"/>
    <mergeCell ref="I95:O95"/>
    <mergeCell ref="I93:O93"/>
    <mergeCell ref="I98:O98"/>
    <mergeCell ref="I90:O90"/>
    <mergeCell ref="I91:O91"/>
    <mergeCell ref="I97:O97"/>
    <mergeCell ref="G97:H97"/>
    <mergeCell ref="E98:F98"/>
    <mergeCell ref="E97:F97"/>
    <mergeCell ref="I94:O94"/>
    <mergeCell ref="G92:H92"/>
    <mergeCell ref="E96:F96"/>
    <mergeCell ref="I92:O92"/>
    <mergeCell ref="I84:O84"/>
    <mergeCell ref="E86:F86"/>
    <mergeCell ref="E92:F92"/>
    <mergeCell ref="E87:F87"/>
    <mergeCell ref="E91:F91"/>
    <mergeCell ref="G85:H85"/>
    <mergeCell ref="G89:H89"/>
    <mergeCell ref="E84:F84"/>
    <mergeCell ref="G86:H86"/>
    <mergeCell ref="B80:C80"/>
    <mergeCell ref="E76:F76"/>
    <mergeCell ref="B71:C71"/>
    <mergeCell ref="E66:F66"/>
    <mergeCell ref="E69:F69"/>
    <mergeCell ref="B68:C68"/>
    <mergeCell ref="E74:F74"/>
    <mergeCell ref="B78:C78"/>
    <mergeCell ref="E70:F70"/>
    <mergeCell ref="E78:F78"/>
    <mergeCell ref="B66:C66"/>
    <mergeCell ref="B59:C59"/>
    <mergeCell ref="B62:C62"/>
    <mergeCell ref="B58:C58"/>
    <mergeCell ref="B70:C70"/>
    <mergeCell ref="B76:C76"/>
    <mergeCell ref="B65:C65"/>
    <mergeCell ref="B73:C73"/>
    <mergeCell ref="B72:C72"/>
    <mergeCell ref="B75:D75"/>
    <mergeCell ref="E19:F19"/>
    <mergeCell ref="B52:C52"/>
    <mergeCell ref="E51:F51"/>
    <mergeCell ref="E33:F33"/>
    <mergeCell ref="B44:C44"/>
    <mergeCell ref="B24:C24"/>
    <mergeCell ref="B34:C34"/>
    <mergeCell ref="B35:C35"/>
    <mergeCell ref="B28:C28"/>
    <mergeCell ref="E35:F35"/>
    <mergeCell ref="B14:C14"/>
    <mergeCell ref="B12:C12"/>
    <mergeCell ref="B13:C13"/>
    <mergeCell ref="E14:F14"/>
    <mergeCell ref="B16:C16"/>
    <mergeCell ref="E13:F13"/>
    <mergeCell ref="B15:C15"/>
    <mergeCell ref="E15:F15"/>
    <mergeCell ref="E16:F16"/>
    <mergeCell ref="B18:C18"/>
    <mergeCell ref="B17:D17"/>
    <mergeCell ref="B36:C36"/>
    <mergeCell ref="B32:C32"/>
    <mergeCell ref="B21:C21"/>
    <mergeCell ref="B22:C22"/>
    <mergeCell ref="B19:C19"/>
    <mergeCell ref="B25:C25"/>
    <mergeCell ref="B23:C23"/>
    <mergeCell ref="B30:C30"/>
    <mergeCell ref="B45:C45"/>
    <mergeCell ref="B46:C46"/>
    <mergeCell ref="B39:C39"/>
    <mergeCell ref="E39:F39"/>
    <mergeCell ref="B38:C38"/>
    <mergeCell ref="E38:F38"/>
    <mergeCell ref="E44:F44"/>
    <mergeCell ref="B57:C57"/>
    <mergeCell ref="B60:C60"/>
    <mergeCell ref="B61:D61"/>
    <mergeCell ref="B49:C49"/>
    <mergeCell ref="E40:F40"/>
    <mergeCell ref="E45:F45"/>
    <mergeCell ref="B42:C42"/>
    <mergeCell ref="E42:F42"/>
    <mergeCell ref="E41:F41"/>
    <mergeCell ref="E47:F47"/>
    <mergeCell ref="E82:F82"/>
    <mergeCell ref="E57:F57"/>
    <mergeCell ref="E56:F56"/>
    <mergeCell ref="E71:F71"/>
    <mergeCell ref="E68:F68"/>
    <mergeCell ref="B53:C53"/>
    <mergeCell ref="B54:C54"/>
    <mergeCell ref="B64:C64"/>
    <mergeCell ref="B69:C69"/>
    <mergeCell ref="B63:C63"/>
    <mergeCell ref="B79:C79"/>
    <mergeCell ref="B56:C56"/>
    <mergeCell ref="B67:C67"/>
    <mergeCell ref="E67:F67"/>
    <mergeCell ref="E26:F26"/>
    <mergeCell ref="B47:C47"/>
    <mergeCell ref="B41:C41"/>
    <mergeCell ref="B50:C50"/>
    <mergeCell ref="B51:C51"/>
    <mergeCell ref="E65:F65"/>
    <mergeCell ref="E75:F75"/>
    <mergeCell ref="B74:C74"/>
    <mergeCell ref="E72:F72"/>
    <mergeCell ref="E73:F73"/>
    <mergeCell ref="E79:F79"/>
    <mergeCell ref="I76:O76"/>
    <mergeCell ref="I77:O77"/>
    <mergeCell ref="B77:C77"/>
    <mergeCell ref="G76:H76"/>
    <mergeCell ref="G74:H74"/>
    <mergeCell ref="E81:F81"/>
    <mergeCell ref="E80:F80"/>
    <mergeCell ref="E77:F77"/>
    <mergeCell ref="G80:H80"/>
    <mergeCell ref="G79:H79"/>
    <mergeCell ref="G77:H77"/>
    <mergeCell ref="G78:H78"/>
    <mergeCell ref="W69:X69"/>
    <mergeCell ref="U70:V70"/>
    <mergeCell ref="U73:V73"/>
    <mergeCell ref="Y73:AE73"/>
    <mergeCell ref="W75:X75"/>
    <mergeCell ref="U75:V75"/>
    <mergeCell ref="W73:X73"/>
    <mergeCell ref="W74:X74"/>
    <mergeCell ref="U74:V74"/>
    <mergeCell ref="Y75:AE75"/>
    <mergeCell ref="W66:X66"/>
    <mergeCell ref="U62:V62"/>
    <mergeCell ref="U71:V71"/>
    <mergeCell ref="U72:V72"/>
    <mergeCell ref="W72:X72"/>
    <mergeCell ref="U68:V68"/>
    <mergeCell ref="U69:V69"/>
    <mergeCell ref="W71:X71"/>
    <mergeCell ref="W68:X68"/>
    <mergeCell ref="W70:X70"/>
    <mergeCell ref="Y38:AE38"/>
    <mergeCell ref="W37:X37"/>
    <mergeCell ref="U60:V60"/>
    <mergeCell ref="U67:V67"/>
    <mergeCell ref="W62:X62"/>
    <mergeCell ref="W65:X65"/>
    <mergeCell ref="U63:V63"/>
    <mergeCell ref="U66:V66"/>
    <mergeCell ref="U65:V65"/>
    <mergeCell ref="W67:X67"/>
    <mergeCell ref="Y24:AE24"/>
    <mergeCell ref="Y12:AE12"/>
    <mergeCell ref="Y42:AE42"/>
    <mergeCell ref="U43:V43"/>
    <mergeCell ref="Y39:AE39"/>
    <mergeCell ref="W40:X40"/>
    <mergeCell ref="Y27:AE27"/>
    <mergeCell ref="Y41:AE41"/>
    <mergeCell ref="U40:V40"/>
    <mergeCell ref="U36:V36"/>
    <mergeCell ref="W29:X29"/>
    <mergeCell ref="Y22:AE22"/>
    <mergeCell ref="W63:X63"/>
    <mergeCell ref="R51:S51"/>
    <mergeCell ref="Y9:AE9"/>
    <mergeCell ref="Y10:AE10"/>
    <mergeCell ref="Y13:AE13"/>
    <mergeCell ref="Y35:AE35"/>
    <mergeCell ref="Y25:AE25"/>
    <mergeCell ref="Y32:AE32"/>
    <mergeCell ref="I74:O74"/>
    <mergeCell ref="I73:O73"/>
    <mergeCell ref="I60:O60"/>
    <mergeCell ref="R72:S72"/>
    <mergeCell ref="R71:S71"/>
    <mergeCell ref="Y15:AE15"/>
    <mergeCell ref="Y19:AE19"/>
    <mergeCell ref="Y17:AE17"/>
    <mergeCell ref="Y29:AE29"/>
    <mergeCell ref="Y30:AE30"/>
    <mergeCell ref="R57:S57"/>
    <mergeCell ref="R58:S58"/>
    <mergeCell ref="Y18:AE18"/>
    <mergeCell ref="R73:S73"/>
    <mergeCell ref="I61:O61"/>
    <mergeCell ref="R55:S55"/>
    <mergeCell ref="R70:S70"/>
    <mergeCell ref="W25:X25"/>
    <mergeCell ref="W22:X22"/>
    <mergeCell ref="W19:X19"/>
    <mergeCell ref="Y37:AE37"/>
    <mergeCell ref="Y40:AE40"/>
    <mergeCell ref="U41:V41"/>
    <mergeCell ref="Y36:AE36"/>
    <mergeCell ref="R39:S39"/>
    <mergeCell ref="I45:O45"/>
    <mergeCell ref="R42:S42"/>
    <mergeCell ref="R40:S40"/>
    <mergeCell ref="W39:X39"/>
    <mergeCell ref="U39:V39"/>
    <mergeCell ref="R36:S36"/>
    <mergeCell ref="I26:O26"/>
    <mergeCell ref="I59:O59"/>
    <mergeCell ref="I49:O49"/>
    <mergeCell ref="R44:S44"/>
    <mergeCell ref="I38:O38"/>
    <mergeCell ref="I58:O58"/>
    <mergeCell ref="R52:S52"/>
    <mergeCell ref="I54:O54"/>
    <mergeCell ref="R53:S53"/>
    <mergeCell ref="R54:S54"/>
    <mergeCell ref="R56:S56"/>
    <mergeCell ref="I47:O47"/>
    <mergeCell ref="R43:S43"/>
    <mergeCell ref="R46:S46"/>
    <mergeCell ref="U42:V42"/>
    <mergeCell ref="I51:O51"/>
    <mergeCell ref="I52:O52"/>
    <mergeCell ref="U51:V51"/>
    <mergeCell ref="U44:V44"/>
    <mergeCell ref="B33:D33"/>
    <mergeCell ref="E53:F53"/>
    <mergeCell ref="R47:S47"/>
    <mergeCell ref="E49:F49"/>
    <mergeCell ref="E50:F50"/>
    <mergeCell ref="R49:S49"/>
    <mergeCell ref="I50:O50"/>
    <mergeCell ref="I48:O48"/>
    <mergeCell ref="R48:S48"/>
    <mergeCell ref="Q23:Q41"/>
    <mergeCell ref="I27:O27"/>
    <mergeCell ref="B26:C26"/>
    <mergeCell ref="B37:C37"/>
    <mergeCell ref="E48:F48"/>
    <mergeCell ref="G55:H55"/>
    <mergeCell ref="E55:F55"/>
    <mergeCell ref="E54:F54"/>
    <mergeCell ref="B48:C48"/>
    <mergeCell ref="E52:F52"/>
    <mergeCell ref="G50:H50"/>
    <mergeCell ref="E21:F21"/>
    <mergeCell ref="I32:O32"/>
    <mergeCell ref="I33:O33"/>
    <mergeCell ref="E31:F31"/>
    <mergeCell ref="I25:O25"/>
    <mergeCell ref="G24:H24"/>
    <mergeCell ref="I31:O31"/>
    <mergeCell ref="G30:H30"/>
    <mergeCell ref="G25:H25"/>
    <mergeCell ref="G23:H23"/>
    <mergeCell ref="E37:F37"/>
    <mergeCell ref="E23:F23"/>
    <mergeCell ref="E22:F22"/>
    <mergeCell ref="E43:F43"/>
    <mergeCell ref="G22:H22"/>
    <mergeCell ref="I22:O22"/>
    <mergeCell ref="G26:H26"/>
    <mergeCell ref="G27:H27"/>
    <mergeCell ref="G31:H31"/>
    <mergeCell ref="I28:O28"/>
    <mergeCell ref="G49:H49"/>
    <mergeCell ref="R64:S64"/>
    <mergeCell ref="E24:F24"/>
    <mergeCell ref="E29:F29"/>
    <mergeCell ref="B40:C40"/>
    <mergeCell ref="E28:F28"/>
    <mergeCell ref="E25:F25"/>
    <mergeCell ref="E30:F30"/>
    <mergeCell ref="E36:F36"/>
    <mergeCell ref="E34:F34"/>
    <mergeCell ref="G56:H56"/>
    <mergeCell ref="G53:H53"/>
    <mergeCell ref="G58:H58"/>
    <mergeCell ref="I53:O53"/>
    <mergeCell ref="G54:H54"/>
    <mergeCell ref="I56:O56"/>
    <mergeCell ref="I57:O57"/>
    <mergeCell ref="I55:O55"/>
    <mergeCell ref="A18:A33"/>
    <mergeCell ref="B20:C20"/>
    <mergeCell ref="E20:F20"/>
    <mergeCell ref="E46:F46"/>
    <mergeCell ref="B31:C31"/>
    <mergeCell ref="E27:F27"/>
    <mergeCell ref="E32:F32"/>
    <mergeCell ref="B27:C27"/>
    <mergeCell ref="B43:C43"/>
    <mergeCell ref="B29:C29"/>
    <mergeCell ref="U64:V64"/>
    <mergeCell ref="W64:X64"/>
    <mergeCell ref="Y64:AE64"/>
    <mergeCell ref="I43:O43"/>
    <mergeCell ref="R41:T41"/>
    <mergeCell ref="R45:S45"/>
    <mergeCell ref="R50:S50"/>
    <mergeCell ref="I46:O46"/>
    <mergeCell ref="W43:X43"/>
    <mergeCell ref="Y43:AE43"/>
    <mergeCell ref="A82:A98"/>
    <mergeCell ref="A76:A81"/>
    <mergeCell ref="G42:H42"/>
    <mergeCell ref="I42:O42"/>
    <mergeCell ref="B88:C88"/>
    <mergeCell ref="E88:F88"/>
    <mergeCell ref="G88:H88"/>
    <mergeCell ref="I88:O88"/>
    <mergeCell ref="E58:F58"/>
    <mergeCell ref="B55:C55"/>
    <mergeCell ref="A62:A75"/>
    <mergeCell ref="A34:A61"/>
    <mergeCell ref="A100:AE100"/>
    <mergeCell ref="R61:S61"/>
    <mergeCell ref="U61:V61"/>
    <mergeCell ref="W61:X61"/>
    <mergeCell ref="Y61:AE61"/>
    <mergeCell ref="Q94:T94"/>
    <mergeCell ref="Q80:Q91"/>
    <mergeCell ref="Q42:Q77"/>
  </mergeCells>
  <printOptions horizontalCentered="1"/>
  <pageMargins left="0.2" right="0.21" top="0.2" bottom="0.2" header="0.2" footer="0.2"/>
  <pageSetup horizontalDpi="600" verticalDpi="600" orientation="portrait" paperSize="9" scale="69" r:id="rId1"/>
  <headerFooter alignWithMargins="0">
    <oddFooter>&amp;R&amp;"MS UI Gothic,標準"&amp;10&amp;P／&amp;N</oddFooter>
  </headerFooter>
  <ignoredErrors>
    <ignoredError sqref="W8:X11 X69 W21 W12:W14 W69 G6 G7:H9 H18 G60:H60 G67:H74 G80:H80 G95:H97 X32 X25:X30 W25:W40 W76:X76 G36:H36 G37 X74 W74 G16:H16 G30:H31 X21 G11:H12 W54:W56 X54:X56 W23 X22:X23 X35:X42 G62:H62 G40:H40 G44:H44 G55:H55 X52 W52 W65:W67 X65:X67 W46 X46 W6:X6 W48 X48 G23:H23 G26:H28 G57:H57 X15:X19 W16:W19 G84:H85 G76:H78 G48:H50 G65:H65 W71 X71 G89:H93 G52:H52 X60 W60 W58 X58 W50 X50 X44 W44 G82:H82 X12:X14 G14:H14 G41:H41 X63 W63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AE107"/>
  <sheetViews>
    <sheetView showZeros="0" view="pageBreakPreview" zoomScaleSheetLayoutView="100" zoomScalePageLayoutView="0" workbookViewId="0" topLeftCell="A1">
      <selection activeCell="AN24" sqref="AN24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7" t="s">
        <v>1251</v>
      </c>
      <c r="B1" s="158"/>
      <c r="C1" s="158"/>
      <c r="D1" s="157" t="s">
        <v>0</v>
      </c>
      <c r="E1" s="158"/>
      <c r="F1" s="158"/>
      <c r="G1" s="160" t="s">
        <v>1252</v>
      </c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24"/>
      <c r="AA1" s="24"/>
      <c r="AB1" s="24"/>
      <c r="AC1" s="175">
        <f>'集計表'!AD1</f>
        <v>44044</v>
      </c>
      <c r="AD1" s="175"/>
      <c r="AE1" s="176"/>
    </row>
    <row r="2" spans="1:31" ht="18.75" customHeight="1">
      <c r="A2" s="491" t="s">
        <v>973</v>
      </c>
      <c r="B2" s="492"/>
      <c r="C2" s="493"/>
      <c r="D2" s="507">
        <f>'集計表'!E2</f>
        <v>2020</v>
      </c>
      <c r="E2" s="507"/>
      <c r="F2" s="511">
        <f>'集計表'!G2</f>
        <v>-3</v>
      </c>
      <c r="G2" s="512"/>
      <c r="H2" s="512"/>
      <c r="I2" s="512"/>
      <c r="J2" s="71" t="s">
        <v>1809</v>
      </c>
      <c r="K2" s="3" t="s">
        <v>975</v>
      </c>
      <c r="L2" s="511">
        <f>'集計表'!M2</f>
        <v>-1</v>
      </c>
      <c r="M2" s="512"/>
      <c r="N2" s="512"/>
      <c r="O2" s="512"/>
      <c r="P2" s="2" t="s">
        <v>976</v>
      </c>
      <c r="Q2" s="6" t="s">
        <v>977</v>
      </c>
      <c r="R2" s="496">
        <f>'集計表'!S2</f>
        <v>0</v>
      </c>
      <c r="S2" s="496"/>
      <c r="T2" s="7" t="s">
        <v>978</v>
      </c>
      <c r="U2" s="8" t="s">
        <v>979</v>
      </c>
      <c r="V2" s="491" t="s">
        <v>980</v>
      </c>
      <c r="W2" s="493"/>
      <c r="X2" s="504">
        <f>'集計表'!Y2</f>
        <v>0</v>
      </c>
      <c r="Y2" s="505"/>
      <c r="Z2" s="505"/>
      <c r="AA2" s="505"/>
      <c r="AB2" s="505"/>
      <c r="AC2" s="505"/>
      <c r="AD2" s="505"/>
      <c r="AE2" s="506"/>
    </row>
    <row r="3" spans="1:31" ht="18.75" customHeight="1">
      <c r="A3" s="501" t="s">
        <v>981</v>
      </c>
      <c r="B3" s="502"/>
      <c r="C3" s="503"/>
      <c r="D3" s="508">
        <f>'集計表'!E3</f>
        <v>0</v>
      </c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10"/>
      <c r="V3" s="491" t="s">
        <v>982</v>
      </c>
      <c r="W3" s="493"/>
      <c r="X3" s="514">
        <f>'集計表'!Y3</f>
        <v>0</v>
      </c>
      <c r="Y3" s="515"/>
      <c r="Z3" s="515"/>
      <c r="AA3" s="515"/>
      <c r="AB3" s="515"/>
      <c r="AC3" s="515"/>
      <c r="AD3" s="515"/>
      <c r="AE3" s="10" t="s">
        <v>983</v>
      </c>
    </row>
    <row r="4" spans="1:31" ht="15.75" customHeight="1">
      <c r="A4" s="497" t="s">
        <v>321</v>
      </c>
      <c r="B4" s="497"/>
      <c r="C4" s="497"/>
      <c r="D4" s="513">
        <v>1</v>
      </c>
      <c r="E4" s="513"/>
      <c r="F4" s="513"/>
      <c r="Y4" s="499" t="s">
        <v>984</v>
      </c>
      <c r="Z4" s="499"/>
      <c r="AA4" s="11" t="s">
        <v>985</v>
      </c>
      <c r="AB4" s="500">
        <f>SUM(G84,W63)</f>
        <v>0</v>
      </c>
      <c r="AC4" s="499"/>
      <c r="AD4" s="499"/>
      <c r="AE4" s="9" t="s">
        <v>986</v>
      </c>
    </row>
    <row r="5" spans="1:31" ht="12.75" customHeight="1">
      <c r="A5" s="12"/>
      <c r="B5" s="520" t="s">
        <v>987</v>
      </c>
      <c r="C5" s="494"/>
      <c r="D5" s="494"/>
      <c r="E5" s="516" t="s">
        <v>988</v>
      </c>
      <c r="F5" s="516"/>
      <c r="G5" s="490" t="s">
        <v>989</v>
      </c>
      <c r="H5" s="490"/>
      <c r="I5" s="494" t="s">
        <v>990</v>
      </c>
      <c r="J5" s="494"/>
      <c r="K5" s="494"/>
      <c r="L5" s="494"/>
      <c r="M5" s="494"/>
      <c r="N5" s="494"/>
      <c r="O5" s="495"/>
      <c r="Q5" s="13"/>
      <c r="R5" s="520" t="s">
        <v>987</v>
      </c>
      <c r="S5" s="494"/>
      <c r="T5" s="494"/>
      <c r="U5" s="516" t="s">
        <v>988</v>
      </c>
      <c r="V5" s="516"/>
      <c r="W5" s="490" t="s">
        <v>989</v>
      </c>
      <c r="X5" s="490"/>
      <c r="Y5" s="494" t="s">
        <v>990</v>
      </c>
      <c r="Z5" s="494"/>
      <c r="AA5" s="494"/>
      <c r="AB5" s="494"/>
      <c r="AC5" s="494"/>
      <c r="AD5" s="494"/>
      <c r="AE5" s="495"/>
    </row>
    <row r="6" spans="1:31" ht="12.75" customHeight="1">
      <c r="A6" s="381" t="s">
        <v>23</v>
      </c>
      <c r="B6" s="451" t="s">
        <v>774</v>
      </c>
      <c r="C6" s="442"/>
      <c r="D6" s="58"/>
      <c r="E6" s="638">
        <v>250</v>
      </c>
      <c r="F6" s="639"/>
      <c r="G6" s="787">
        <f>IF(D6="","",ROUND(E6*$D$4,-1))</f>
      </c>
      <c r="H6" s="788"/>
      <c r="I6" s="517" t="s">
        <v>1518</v>
      </c>
      <c r="J6" s="518"/>
      <c r="K6" s="518"/>
      <c r="L6" s="518"/>
      <c r="M6" s="518"/>
      <c r="N6" s="518"/>
      <c r="O6" s="519"/>
      <c r="Q6" s="381" t="s">
        <v>22</v>
      </c>
      <c r="R6" s="451" t="s">
        <v>1801</v>
      </c>
      <c r="S6" s="442"/>
      <c r="T6" s="59"/>
      <c r="U6" s="634">
        <v>260</v>
      </c>
      <c r="V6" s="635"/>
      <c r="W6" s="787">
        <f>IF(T6="","",ROUND(U6*$D$4,-1))</f>
      </c>
      <c r="X6" s="788"/>
      <c r="Y6" s="808" t="s">
        <v>1802</v>
      </c>
      <c r="Z6" s="809"/>
      <c r="AA6" s="809"/>
      <c r="AB6" s="809"/>
      <c r="AC6" s="809"/>
      <c r="AD6" s="809"/>
      <c r="AE6" s="810"/>
    </row>
    <row r="7" spans="1:31" ht="12.75" customHeight="1">
      <c r="A7" s="382"/>
      <c r="B7" s="450" t="s">
        <v>775</v>
      </c>
      <c r="C7" s="438"/>
      <c r="D7" s="64"/>
      <c r="E7" s="607">
        <v>240</v>
      </c>
      <c r="F7" s="608"/>
      <c r="G7" s="787">
        <f>IF(D7="","",ROUND(E7*$D$4,-1))</f>
      </c>
      <c r="H7" s="788"/>
      <c r="I7" s="479" t="s">
        <v>2277</v>
      </c>
      <c r="J7" s="480"/>
      <c r="K7" s="480"/>
      <c r="L7" s="480"/>
      <c r="M7" s="480"/>
      <c r="N7" s="480"/>
      <c r="O7" s="481"/>
      <c r="Q7" s="382"/>
      <c r="R7" s="450" t="s">
        <v>1800</v>
      </c>
      <c r="S7" s="438"/>
      <c r="T7" s="59"/>
      <c r="U7" s="597">
        <v>250</v>
      </c>
      <c r="V7" s="598"/>
      <c r="W7" s="787">
        <f>IF(T7="","",ROUND(U7*$D$4,-1))</f>
      </c>
      <c r="X7" s="788"/>
      <c r="Y7" s="811" t="s">
        <v>1803</v>
      </c>
      <c r="Z7" s="636"/>
      <c r="AA7" s="636"/>
      <c r="AB7" s="636"/>
      <c r="AC7" s="636"/>
      <c r="AD7" s="636"/>
      <c r="AE7" s="637"/>
    </row>
    <row r="8" spans="1:31" ht="12.75" customHeight="1">
      <c r="A8" s="382"/>
      <c r="B8" s="450" t="s">
        <v>2276</v>
      </c>
      <c r="C8" s="438"/>
      <c r="D8" s="95"/>
      <c r="E8" s="607">
        <v>160</v>
      </c>
      <c r="F8" s="608"/>
      <c r="G8" s="787">
        <f>IF(D8="","",ROUND(E8*$D$4,-1))</f>
      </c>
      <c r="H8" s="788"/>
      <c r="I8" s="479" t="s">
        <v>2278</v>
      </c>
      <c r="J8" s="480"/>
      <c r="K8" s="480"/>
      <c r="L8" s="480"/>
      <c r="M8" s="480"/>
      <c r="N8" s="480"/>
      <c r="O8" s="481"/>
      <c r="Q8" s="382"/>
      <c r="R8" s="450" t="s">
        <v>1355</v>
      </c>
      <c r="S8" s="438"/>
      <c r="T8" s="94"/>
      <c r="U8" s="597">
        <v>270</v>
      </c>
      <c r="V8" s="598"/>
      <c r="W8" s="787">
        <f>IF(T8="","",ROUND(U8*$D$4,-1))</f>
      </c>
      <c r="X8" s="788"/>
      <c r="Y8" s="562" t="s">
        <v>1357</v>
      </c>
      <c r="Z8" s="563"/>
      <c r="AA8" s="563"/>
      <c r="AB8" s="563"/>
      <c r="AC8" s="563"/>
      <c r="AD8" s="563"/>
      <c r="AE8" s="564"/>
    </row>
    <row r="9" spans="1:31" ht="12.75" customHeight="1">
      <c r="A9" s="382"/>
      <c r="B9" s="450" t="s">
        <v>504</v>
      </c>
      <c r="C9" s="438"/>
      <c r="D9" s="95"/>
      <c r="E9" s="607">
        <v>820</v>
      </c>
      <c r="F9" s="608"/>
      <c r="G9" s="787">
        <f>IF(D9="","",ROUND(E9*$D$4,-1))</f>
      </c>
      <c r="H9" s="788"/>
      <c r="I9" s="423" t="s">
        <v>1</v>
      </c>
      <c r="J9" s="424"/>
      <c r="K9" s="424"/>
      <c r="L9" s="424"/>
      <c r="M9" s="424"/>
      <c r="N9" s="424"/>
      <c r="O9" s="425"/>
      <c r="Q9" s="382"/>
      <c r="R9" s="450" t="s">
        <v>1356</v>
      </c>
      <c r="S9" s="438"/>
      <c r="T9" s="94"/>
      <c r="U9" s="597">
        <v>130</v>
      </c>
      <c r="V9" s="598"/>
      <c r="W9" s="787">
        <f>IF(T9="","",ROUND(U9*$D$4,-1))</f>
      </c>
      <c r="X9" s="788"/>
      <c r="Y9" s="562" t="s">
        <v>1358</v>
      </c>
      <c r="Z9" s="563"/>
      <c r="AA9" s="563"/>
      <c r="AB9" s="563"/>
      <c r="AC9" s="563"/>
      <c r="AD9" s="563"/>
      <c r="AE9" s="564"/>
    </row>
    <row r="10" spans="1:31" ht="12.75" customHeight="1">
      <c r="A10" s="382"/>
      <c r="B10" s="450" t="s">
        <v>505</v>
      </c>
      <c r="C10" s="438"/>
      <c r="D10" s="95"/>
      <c r="E10" s="607">
        <v>520</v>
      </c>
      <c r="F10" s="608"/>
      <c r="G10" s="787">
        <f>IF(D10="","",ROUND(E10*$D$4,-1))</f>
      </c>
      <c r="H10" s="788"/>
      <c r="I10" s="562" t="s">
        <v>843</v>
      </c>
      <c r="J10" s="563"/>
      <c r="K10" s="563"/>
      <c r="L10" s="563"/>
      <c r="M10" s="563"/>
      <c r="N10" s="563"/>
      <c r="O10" s="564"/>
      <c r="Q10" s="382"/>
      <c r="R10" s="450" t="s">
        <v>1360</v>
      </c>
      <c r="S10" s="438"/>
      <c r="T10" s="94"/>
      <c r="U10" s="597">
        <v>70</v>
      </c>
      <c r="V10" s="598"/>
      <c r="W10" s="787">
        <f>IF(T10="","",ROUND(U10*$D$4,-1))</f>
      </c>
      <c r="X10" s="788"/>
      <c r="Y10" s="562" t="s">
        <v>1359</v>
      </c>
      <c r="Z10" s="563"/>
      <c r="AA10" s="563"/>
      <c r="AB10" s="563"/>
      <c r="AC10" s="563"/>
      <c r="AD10" s="563"/>
      <c r="AE10" s="564"/>
    </row>
    <row r="11" spans="1:31" ht="12.75" customHeight="1">
      <c r="A11" s="382"/>
      <c r="B11" s="450" t="s">
        <v>1082</v>
      </c>
      <c r="C11" s="438"/>
      <c r="D11" s="95"/>
      <c r="E11" s="607">
        <v>330</v>
      </c>
      <c r="F11" s="608"/>
      <c r="G11" s="787">
        <f aca="true" t="shared" si="0" ref="G11:G27">IF(D11="","",ROUND(E11*$D$4,-1))</f>
      </c>
      <c r="H11" s="788"/>
      <c r="I11" s="562" t="s">
        <v>1532</v>
      </c>
      <c r="J11" s="563"/>
      <c r="K11" s="563"/>
      <c r="L11" s="563"/>
      <c r="M11" s="563"/>
      <c r="N11" s="563"/>
      <c r="O11" s="564"/>
      <c r="Q11" s="382"/>
      <c r="R11" s="450" t="s">
        <v>2516</v>
      </c>
      <c r="S11" s="438"/>
      <c r="T11" s="94"/>
      <c r="U11" s="597">
        <v>160</v>
      </c>
      <c r="V11" s="598"/>
      <c r="W11" s="787">
        <f aca="true" t="shared" si="1" ref="W11:W49">IF(T11="","",ROUND(U11*$D$4,-1))</f>
      </c>
      <c r="X11" s="788"/>
      <c r="Y11" s="562" t="s">
        <v>2518</v>
      </c>
      <c r="Z11" s="563"/>
      <c r="AA11" s="563"/>
      <c r="AB11" s="563"/>
      <c r="AC11" s="563"/>
      <c r="AD11" s="563"/>
      <c r="AE11" s="564"/>
    </row>
    <row r="12" spans="1:31" ht="12.75" customHeight="1">
      <c r="A12" s="382"/>
      <c r="B12" s="450" t="s">
        <v>1083</v>
      </c>
      <c r="C12" s="438"/>
      <c r="D12" s="95"/>
      <c r="E12" s="607">
        <v>360</v>
      </c>
      <c r="F12" s="608"/>
      <c r="G12" s="787">
        <f t="shared" si="0"/>
      </c>
      <c r="H12" s="788"/>
      <c r="I12" s="562" t="s">
        <v>1084</v>
      </c>
      <c r="J12" s="563"/>
      <c r="K12" s="563"/>
      <c r="L12" s="563"/>
      <c r="M12" s="563"/>
      <c r="N12" s="563"/>
      <c r="O12" s="564"/>
      <c r="Q12" s="382"/>
      <c r="R12" s="450" t="s">
        <v>2517</v>
      </c>
      <c r="S12" s="438"/>
      <c r="T12" s="94"/>
      <c r="U12" s="597">
        <v>210</v>
      </c>
      <c r="V12" s="598"/>
      <c r="W12" s="787">
        <f>IF(T12="","",ROUND(U12*$D$4,-1))</f>
      </c>
      <c r="X12" s="788"/>
      <c r="Y12" s="562" t="s">
        <v>2519</v>
      </c>
      <c r="Z12" s="563"/>
      <c r="AA12" s="563"/>
      <c r="AB12" s="563"/>
      <c r="AC12" s="563"/>
      <c r="AD12" s="563"/>
      <c r="AE12" s="564"/>
    </row>
    <row r="13" spans="1:31" ht="12.75" customHeight="1">
      <c r="A13" s="382"/>
      <c r="B13" s="450" t="s">
        <v>1531</v>
      </c>
      <c r="C13" s="438"/>
      <c r="D13" s="95"/>
      <c r="E13" s="607">
        <v>240</v>
      </c>
      <c r="F13" s="608"/>
      <c r="G13" s="787">
        <f>IF(D13="","",ROUND(E13*$D$4,-1))</f>
      </c>
      <c r="H13" s="788"/>
      <c r="I13" s="562" t="s">
        <v>1533</v>
      </c>
      <c r="J13" s="563"/>
      <c r="K13" s="563"/>
      <c r="L13" s="563"/>
      <c r="M13" s="563"/>
      <c r="N13" s="563"/>
      <c r="O13" s="564"/>
      <c r="Q13" s="382"/>
      <c r="R13" s="450" t="s">
        <v>1279</v>
      </c>
      <c r="S13" s="438"/>
      <c r="T13" s="94"/>
      <c r="U13" s="597">
        <v>310</v>
      </c>
      <c r="V13" s="598"/>
      <c r="W13" s="787">
        <f>IF(T13="","",ROUND(U13*$D$4,-1))</f>
      </c>
      <c r="X13" s="788"/>
      <c r="Y13" s="562" t="s">
        <v>1281</v>
      </c>
      <c r="Z13" s="563"/>
      <c r="AA13" s="563"/>
      <c r="AB13" s="563"/>
      <c r="AC13" s="563"/>
      <c r="AD13" s="563"/>
      <c r="AE13" s="564"/>
    </row>
    <row r="14" spans="1:31" ht="12.75" customHeight="1">
      <c r="A14" s="382"/>
      <c r="B14" s="450" t="s">
        <v>1497</v>
      </c>
      <c r="C14" s="438"/>
      <c r="D14" s="95"/>
      <c r="E14" s="607">
        <v>150</v>
      </c>
      <c r="F14" s="608"/>
      <c r="G14" s="787">
        <f t="shared" si="0"/>
      </c>
      <c r="H14" s="788"/>
      <c r="I14" s="562" t="s">
        <v>1498</v>
      </c>
      <c r="J14" s="563"/>
      <c r="K14" s="563"/>
      <c r="L14" s="563"/>
      <c r="M14" s="563"/>
      <c r="N14" s="563"/>
      <c r="O14" s="564"/>
      <c r="Q14" s="382"/>
      <c r="R14" s="450" t="s">
        <v>1280</v>
      </c>
      <c r="S14" s="438"/>
      <c r="T14" s="94"/>
      <c r="U14" s="597">
        <v>300</v>
      </c>
      <c r="V14" s="598"/>
      <c r="W14" s="787">
        <f t="shared" si="1"/>
      </c>
      <c r="X14" s="788"/>
      <c r="Y14" s="562" t="s">
        <v>1282</v>
      </c>
      <c r="Z14" s="563"/>
      <c r="AA14" s="563"/>
      <c r="AB14" s="563"/>
      <c r="AC14" s="563"/>
      <c r="AD14" s="563"/>
      <c r="AE14" s="564"/>
    </row>
    <row r="15" spans="1:31" ht="12.75" customHeight="1">
      <c r="A15" s="382"/>
      <c r="B15" s="450" t="s">
        <v>1500</v>
      </c>
      <c r="C15" s="438"/>
      <c r="D15" s="95"/>
      <c r="E15" s="607">
        <v>500</v>
      </c>
      <c r="F15" s="608"/>
      <c r="G15" s="787">
        <f>IF(D15="","",ROUND(E15*$D$4,-1))</f>
      </c>
      <c r="H15" s="788"/>
      <c r="I15" s="562" t="s">
        <v>1499</v>
      </c>
      <c r="J15" s="563"/>
      <c r="K15" s="563"/>
      <c r="L15" s="563"/>
      <c r="M15" s="563"/>
      <c r="N15" s="563"/>
      <c r="O15" s="564"/>
      <c r="Q15" s="382"/>
      <c r="R15" s="450" t="s">
        <v>267</v>
      </c>
      <c r="S15" s="438"/>
      <c r="T15" s="94"/>
      <c r="U15" s="597">
        <v>280</v>
      </c>
      <c r="V15" s="598"/>
      <c r="W15" s="787">
        <f t="shared" si="1"/>
      </c>
      <c r="X15" s="788"/>
      <c r="Y15" s="423" t="s">
        <v>269</v>
      </c>
      <c r="Z15" s="424"/>
      <c r="AA15" s="424"/>
      <c r="AB15" s="424"/>
      <c r="AC15" s="424"/>
      <c r="AD15" s="424"/>
      <c r="AE15" s="425"/>
    </row>
    <row r="16" spans="1:31" ht="12.75" customHeight="1">
      <c r="A16" s="382"/>
      <c r="B16" s="450" t="s">
        <v>835</v>
      </c>
      <c r="C16" s="438"/>
      <c r="D16" s="95"/>
      <c r="E16" s="607">
        <v>190</v>
      </c>
      <c r="F16" s="608"/>
      <c r="G16" s="787">
        <f t="shared" si="0"/>
      </c>
      <c r="H16" s="788"/>
      <c r="I16" s="562" t="s">
        <v>1410</v>
      </c>
      <c r="J16" s="563"/>
      <c r="K16" s="563"/>
      <c r="L16" s="563"/>
      <c r="M16" s="563"/>
      <c r="N16" s="563"/>
      <c r="O16" s="564"/>
      <c r="Q16" s="382"/>
      <c r="R16" s="450" t="s">
        <v>268</v>
      </c>
      <c r="S16" s="438"/>
      <c r="T16" s="94"/>
      <c r="U16" s="597">
        <v>310</v>
      </c>
      <c r="V16" s="598"/>
      <c r="W16" s="787">
        <f t="shared" si="1"/>
      </c>
      <c r="X16" s="788"/>
      <c r="Y16" s="423" t="s">
        <v>270</v>
      </c>
      <c r="Z16" s="424"/>
      <c r="AA16" s="424"/>
      <c r="AB16" s="424"/>
      <c r="AC16" s="424"/>
      <c r="AD16" s="424"/>
      <c r="AE16" s="425"/>
    </row>
    <row r="17" spans="1:31" ht="12.75" customHeight="1">
      <c r="A17" s="382"/>
      <c r="B17" s="450" t="s">
        <v>1409</v>
      </c>
      <c r="C17" s="438"/>
      <c r="D17" s="95"/>
      <c r="E17" s="607">
        <v>520</v>
      </c>
      <c r="F17" s="608"/>
      <c r="G17" s="787">
        <f>IF(D17="","",ROUND(E17*$D$4,-1))</f>
      </c>
      <c r="H17" s="788"/>
      <c r="I17" s="562" t="s">
        <v>1411</v>
      </c>
      <c r="J17" s="563"/>
      <c r="K17" s="563"/>
      <c r="L17" s="563"/>
      <c r="M17" s="563"/>
      <c r="N17" s="563"/>
      <c r="O17" s="564"/>
      <c r="Q17" s="382"/>
      <c r="R17" s="450" t="s">
        <v>1275</v>
      </c>
      <c r="S17" s="438"/>
      <c r="T17" s="94"/>
      <c r="U17" s="597">
        <v>370</v>
      </c>
      <c r="V17" s="598"/>
      <c r="W17" s="787">
        <f>IF(T17="","",ROUND(U17*$D$4,-1))</f>
      </c>
      <c r="X17" s="788"/>
      <c r="Y17" s="423" t="s">
        <v>1273</v>
      </c>
      <c r="Z17" s="424"/>
      <c r="AA17" s="424"/>
      <c r="AB17" s="424"/>
      <c r="AC17" s="424"/>
      <c r="AD17" s="424"/>
      <c r="AE17" s="425"/>
    </row>
    <row r="18" spans="1:31" ht="12.75" customHeight="1">
      <c r="A18" s="382"/>
      <c r="B18" s="450" t="s">
        <v>1316</v>
      </c>
      <c r="C18" s="438"/>
      <c r="D18" s="95"/>
      <c r="E18" s="607">
        <v>340</v>
      </c>
      <c r="F18" s="608"/>
      <c r="G18" s="787">
        <f t="shared" si="0"/>
      </c>
      <c r="H18" s="788"/>
      <c r="I18" s="562" t="s">
        <v>1318</v>
      </c>
      <c r="J18" s="563"/>
      <c r="K18" s="563"/>
      <c r="L18" s="563"/>
      <c r="M18" s="563"/>
      <c r="N18" s="563"/>
      <c r="O18" s="564"/>
      <c r="Q18" s="382"/>
      <c r="R18" s="450" t="s">
        <v>1276</v>
      </c>
      <c r="S18" s="438"/>
      <c r="T18" s="94"/>
      <c r="U18" s="597">
        <v>300</v>
      </c>
      <c r="V18" s="598"/>
      <c r="W18" s="787">
        <f t="shared" si="1"/>
      </c>
      <c r="X18" s="788"/>
      <c r="Y18" s="423" t="s">
        <v>1274</v>
      </c>
      <c r="Z18" s="424"/>
      <c r="AA18" s="424"/>
      <c r="AB18" s="424"/>
      <c r="AC18" s="424"/>
      <c r="AD18" s="424"/>
      <c r="AE18" s="425"/>
    </row>
    <row r="19" spans="1:31" ht="12.75" customHeight="1">
      <c r="A19" s="382"/>
      <c r="B19" s="450" t="s">
        <v>1317</v>
      </c>
      <c r="C19" s="438"/>
      <c r="D19" s="95"/>
      <c r="E19" s="607">
        <v>220</v>
      </c>
      <c r="F19" s="608"/>
      <c r="G19" s="787">
        <f>IF(D19="","",ROUND(E19*$D$4,-1))</f>
      </c>
      <c r="H19" s="788"/>
      <c r="I19" s="562" t="s">
        <v>1319</v>
      </c>
      <c r="J19" s="563"/>
      <c r="K19" s="563"/>
      <c r="L19" s="563"/>
      <c r="M19" s="563"/>
      <c r="N19" s="563"/>
      <c r="O19" s="564"/>
      <c r="Q19" s="382"/>
      <c r="R19" s="450" t="s">
        <v>1283</v>
      </c>
      <c r="S19" s="438"/>
      <c r="T19" s="94"/>
      <c r="U19" s="597">
        <v>290</v>
      </c>
      <c r="V19" s="598"/>
      <c r="W19" s="787">
        <f>IF(T19="","",ROUND(U19*$D$4,-1))</f>
      </c>
      <c r="X19" s="788"/>
      <c r="Y19" s="423" t="s">
        <v>1285</v>
      </c>
      <c r="Z19" s="424"/>
      <c r="AA19" s="424"/>
      <c r="AB19" s="424"/>
      <c r="AC19" s="424"/>
      <c r="AD19" s="424"/>
      <c r="AE19" s="425"/>
    </row>
    <row r="20" spans="1:31" ht="12.75" customHeight="1">
      <c r="A20" s="382"/>
      <c r="B20" s="450" t="s">
        <v>1352</v>
      </c>
      <c r="C20" s="438"/>
      <c r="D20" s="95"/>
      <c r="E20" s="607">
        <v>290</v>
      </c>
      <c r="F20" s="608"/>
      <c r="G20" s="787">
        <f>IF(D20="","",ROUND(E20*$D$4,-1))</f>
      </c>
      <c r="H20" s="788"/>
      <c r="I20" s="562" t="s">
        <v>1354</v>
      </c>
      <c r="J20" s="563"/>
      <c r="K20" s="563"/>
      <c r="L20" s="563"/>
      <c r="M20" s="563"/>
      <c r="N20" s="563"/>
      <c r="O20" s="564"/>
      <c r="Q20" s="382"/>
      <c r="R20" s="450" t="s">
        <v>1284</v>
      </c>
      <c r="S20" s="438"/>
      <c r="T20" s="94"/>
      <c r="U20" s="597">
        <v>270</v>
      </c>
      <c r="V20" s="598"/>
      <c r="W20" s="787">
        <f t="shared" si="1"/>
      </c>
      <c r="X20" s="788"/>
      <c r="Y20" s="423" t="s">
        <v>1286</v>
      </c>
      <c r="Z20" s="424"/>
      <c r="AA20" s="424"/>
      <c r="AB20" s="424"/>
      <c r="AC20" s="424"/>
      <c r="AD20" s="424"/>
      <c r="AE20" s="425"/>
    </row>
    <row r="21" spans="1:31" ht="12.75" customHeight="1">
      <c r="A21" s="382"/>
      <c r="B21" s="450" t="s">
        <v>1353</v>
      </c>
      <c r="C21" s="438"/>
      <c r="D21" s="95"/>
      <c r="E21" s="607">
        <v>270</v>
      </c>
      <c r="F21" s="608"/>
      <c r="G21" s="787">
        <f t="shared" si="0"/>
      </c>
      <c r="H21" s="788"/>
      <c r="I21" s="562" t="s">
        <v>1378</v>
      </c>
      <c r="J21" s="563"/>
      <c r="K21" s="563"/>
      <c r="L21" s="563"/>
      <c r="M21" s="563"/>
      <c r="N21" s="563"/>
      <c r="O21" s="564"/>
      <c r="Q21" s="382"/>
      <c r="R21" s="450" t="s">
        <v>602</v>
      </c>
      <c r="S21" s="438"/>
      <c r="T21" s="94"/>
      <c r="U21" s="597">
        <v>510</v>
      </c>
      <c r="V21" s="598"/>
      <c r="W21" s="787">
        <f t="shared" si="1"/>
      </c>
      <c r="X21" s="788"/>
      <c r="Y21" s="423" t="s">
        <v>9</v>
      </c>
      <c r="Z21" s="424"/>
      <c r="AA21" s="424"/>
      <c r="AB21" s="424"/>
      <c r="AC21" s="424"/>
      <c r="AD21" s="424"/>
      <c r="AE21" s="425"/>
    </row>
    <row r="22" spans="1:31" ht="12.75" customHeight="1">
      <c r="A22" s="382"/>
      <c r="B22" s="450" t="s">
        <v>1508</v>
      </c>
      <c r="C22" s="438"/>
      <c r="D22" s="95"/>
      <c r="E22" s="607">
        <v>210</v>
      </c>
      <c r="F22" s="608"/>
      <c r="G22" s="787">
        <f>IF(D22="","",ROUND(E22*$D$4,-1))</f>
      </c>
      <c r="H22" s="788"/>
      <c r="I22" s="562" t="s">
        <v>1510</v>
      </c>
      <c r="J22" s="563"/>
      <c r="K22" s="563"/>
      <c r="L22" s="563"/>
      <c r="M22" s="563"/>
      <c r="N22" s="563"/>
      <c r="O22" s="564"/>
      <c r="Q22" s="382"/>
      <c r="R22" s="450" t="s">
        <v>1307</v>
      </c>
      <c r="S22" s="438"/>
      <c r="T22" s="94"/>
      <c r="U22" s="597">
        <v>210</v>
      </c>
      <c r="V22" s="598"/>
      <c r="W22" s="787">
        <f>IF(T22="","",ROUND(U22*$D$4,-1))</f>
      </c>
      <c r="X22" s="788"/>
      <c r="Y22" s="423" t="s">
        <v>1309</v>
      </c>
      <c r="Z22" s="424"/>
      <c r="AA22" s="424"/>
      <c r="AB22" s="424"/>
      <c r="AC22" s="424"/>
      <c r="AD22" s="424"/>
      <c r="AE22" s="425"/>
    </row>
    <row r="23" spans="1:31" ht="12.75" customHeight="1">
      <c r="A23" s="382"/>
      <c r="B23" s="450" t="s">
        <v>1509</v>
      </c>
      <c r="C23" s="438"/>
      <c r="D23" s="95"/>
      <c r="E23" s="607">
        <v>370</v>
      </c>
      <c r="F23" s="608"/>
      <c r="G23" s="787">
        <f t="shared" si="0"/>
      </c>
      <c r="H23" s="788"/>
      <c r="I23" s="562" t="s">
        <v>1511</v>
      </c>
      <c r="J23" s="563"/>
      <c r="K23" s="563"/>
      <c r="L23" s="563"/>
      <c r="M23" s="563"/>
      <c r="N23" s="563"/>
      <c r="O23" s="564"/>
      <c r="Q23" s="382"/>
      <c r="R23" s="450" t="s">
        <v>1308</v>
      </c>
      <c r="S23" s="438"/>
      <c r="T23" s="94"/>
      <c r="U23" s="597">
        <v>500</v>
      </c>
      <c r="V23" s="598"/>
      <c r="W23" s="787">
        <f t="shared" si="1"/>
      </c>
      <c r="X23" s="788"/>
      <c r="Y23" s="423" t="s">
        <v>2099</v>
      </c>
      <c r="Z23" s="424"/>
      <c r="AA23" s="424"/>
      <c r="AB23" s="424"/>
      <c r="AC23" s="424"/>
      <c r="AD23" s="424"/>
      <c r="AE23" s="425"/>
    </row>
    <row r="24" spans="1:31" ht="12.75" customHeight="1">
      <c r="A24" s="382"/>
      <c r="B24" s="450" t="s">
        <v>2427</v>
      </c>
      <c r="C24" s="438"/>
      <c r="D24" s="95"/>
      <c r="E24" s="607">
        <v>340</v>
      </c>
      <c r="F24" s="608"/>
      <c r="G24" s="787">
        <f>IF(D24="","",ROUND(E24*$D$4,-1))</f>
      </c>
      <c r="H24" s="788"/>
      <c r="I24" s="562" t="s">
        <v>2429</v>
      </c>
      <c r="J24" s="563"/>
      <c r="K24" s="563"/>
      <c r="L24" s="563"/>
      <c r="M24" s="563"/>
      <c r="N24" s="563"/>
      <c r="O24" s="564"/>
      <c r="Q24" s="382"/>
      <c r="R24" s="450" t="s">
        <v>276</v>
      </c>
      <c r="S24" s="438"/>
      <c r="T24" s="94"/>
      <c r="U24" s="597">
        <v>380</v>
      </c>
      <c r="V24" s="598"/>
      <c r="W24" s="787">
        <f t="shared" si="1"/>
      </c>
      <c r="X24" s="788"/>
      <c r="Y24" s="423" t="s">
        <v>816</v>
      </c>
      <c r="Z24" s="424"/>
      <c r="AA24" s="424"/>
      <c r="AB24" s="424"/>
      <c r="AC24" s="424"/>
      <c r="AD24" s="424"/>
      <c r="AE24" s="425"/>
    </row>
    <row r="25" spans="1:31" ht="12.75" customHeight="1">
      <c r="A25" s="382"/>
      <c r="B25" s="450" t="s">
        <v>2428</v>
      </c>
      <c r="C25" s="438"/>
      <c r="D25" s="95"/>
      <c r="E25" s="607">
        <v>240</v>
      </c>
      <c r="F25" s="608"/>
      <c r="G25" s="787">
        <f t="shared" si="0"/>
      </c>
      <c r="H25" s="788"/>
      <c r="I25" s="562" t="s">
        <v>2430</v>
      </c>
      <c r="J25" s="563"/>
      <c r="K25" s="563"/>
      <c r="L25" s="563"/>
      <c r="M25" s="563"/>
      <c r="N25" s="563"/>
      <c r="O25" s="564"/>
      <c r="Q25" s="382"/>
      <c r="R25" s="450" t="s">
        <v>277</v>
      </c>
      <c r="S25" s="438"/>
      <c r="T25" s="94"/>
      <c r="U25" s="597">
        <v>130</v>
      </c>
      <c r="V25" s="598"/>
      <c r="W25" s="787">
        <f>IF(T25="","",ROUND(U25*$D$4,-1))</f>
      </c>
      <c r="X25" s="788"/>
      <c r="Y25" s="423" t="s">
        <v>2323</v>
      </c>
      <c r="Z25" s="424"/>
      <c r="AA25" s="424"/>
      <c r="AB25" s="424"/>
      <c r="AC25" s="424"/>
      <c r="AD25" s="424"/>
      <c r="AE25" s="425"/>
    </row>
    <row r="26" spans="1:31" ht="12.75" customHeight="1">
      <c r="A26" s="382"/>
      <c r="B26" s="450" t="s">
        <v>2109</v>
      </c>
      <c r="C26" s="438"/>
      <c r="D26" s="95"/>
      <c r="E26" s="607">
        <v>300</v>
      </c>
      <c r="F26" s="608"/>
      <c r="G26" s="787">
        <f>IF(D26="","",ROUND(E26*$D$4,-1))</f>
      </c>
      <c r="H26" s="788"/>
      <c r="I26" s="562" t="s">
        <v>2111</v>
      </c>
      <c r="J26" s="563"/>
      <c r="K26" s="563"/>
      <c r="L26" s="563"/>
      <c r="M26" s="563"/>
      <c r="N26" s="563"/>
      <c r="O26" s="564"/>
      <c r="Q26" s="382"/>
      <c r="R26" s="450" t="s">
        <v>2322</v>
      </c>
      <c r="S26" s="438"/>
      <c r="T26" s="94"/>
      <c r="U26" s="597">
        <v>310</v>
      </c>
      <c r="V26" s="598"/>
      <c r="W26" s="787">
        <f t="shared" si="1"/>
      </c>
      <c r="X26" s="788"/>
      <c r="Y26" s="423" t="s">
        <v>2324</v>
      </c>
      <c r="Z26" s="424"/>
      <c r="AA26" s="424"/>
      <c r="AB26" s="424"/>
      <c r="AC26" s="424"/>
      <c r="AD26" s="424"/>
      <c r="AE26" s="425"/>
    </row>
    <row r="27" spans="1:31" ht="12.75" customHeight="1">
      <c r="A27" s="382"/>
      <c r="B27" s="450" t="s">
        <v>2110</v>
      </c>
      <c r="C27" s="438"/>
      <c r="D27" s="95"/>
      <c r="E27" s="607">
        <v>160</v>
      </c>
      <c r="F27" s="608"/>
      <c r="G27" s="787">
        <f t="shared" si="0"/>
      </c>
      <c r="H27" s="788"/>
      <c r="I27" s="562" t="s">
        <v>2112</v>
      </c>
      <c r="J27" s="563"/>
      <c r="K27" s="563"/>
      <c r="L27" s="563"/>
      <c r="M27" s="563"/>
      <c r="N27" s="563"/>
      <c r="O27" s="564"/>
      <c r="Q27" s="382"/>
      <c r="R27" s="450" t="s">
        <v>1361</v>
      </c>
      <c r="S27" s="438"/>
      <c r="T27" s="94"/>
      <c r="U27" s="597">
        <v>270</v>
      </c>
      <c r="V27" s="598"/>
      <c r="W27" s="787">
        <f>IF(T27="","",ROUND(U27*$D$4,-1))</f>
      </c>
      <c r="X27" s="788"/>
      <c r="Y27" s="423" t="s">
        <v>1372</v>
      </c>
      <c r="Z27" s="424"/>
      <c r="AA27" s="424"/>
      <c r="AB27" s="424"/>
      <c r="AC27" s="424"/>
      <c r="AD27" s="424"/>
      <c r="AE27" s="425"/>
    </row>
    <row r="28" spans="1:31" ht="12.75" customHeight="1">
      <c r="A28" s="383"/>
      <c r="B28" s="403" t="s">
        <v>991</v>
      </c>
      <c r="C28" s="404"/>
      <c r="D28" s="405"/>
      <c r="E28" s="601">
        <f>SUBTOTAL(9,E6:F27)</f>
        <v>7020</v>
      </c>
      <c r="F28" s="602"/>
      <c r="G28" s="419">
        <f>SUBTOTAL(9,G6:H27)</f>
        <v>0</v>
      </c>
      <c r="H28" s="420"/>
      <c r="I28" s="475"/>
      <c r="J28" s="476"/>
      <c r="K28" s="476"/>
      <c r="L28" s="476"/>
      <c r="M28" s="476"/>
      <c r="N28" s="476"/>
      <c r="O28" s="477"/>
      <c r="Q28" s="382"/>
      <c r="R28" s="450" t="s">
        <v>1362</v>
      </c>
      <c r="S28" s="438"/>
      <c r="T28" s="94"/>
      <c r="U28" s="597">
        <v>250</v>
      </c>
      <c r="V28" s="598"/>
      <c r="W28" s="787">
        <f t="shared" si="1"/>
      </c>
      <c r="X28" s="788"/>
      <c r="Y28" s="423" t="s">
        <v>1363</v>
      </c>
      <c r="Z28" s="424"/>
      <c r="AA28" s="424"/>
      <c r="AB28" s="424"/>
      <c r="AC28" s="424"/>
      <c r="AD28" s="424"/>
      <c r="AE28" s="425"/>
    </row>
    <row r="29" spans="1:31" ht="12.75" customHeight="1">
      <c r="A29" s="381" t="s">
        <v>24</v>
      </c>
      <c r="B29" s="442" t="s">
        <v>1379</v>
      </c>
      <c r="C29" s="442"/>
      <c r="D29" s="58"/>
      <c r="E29" s="607">
        <v>340</v>
      </c>
      <c r="F29" s="608"/>
      <c r="G29" s="787">
        <f>IF(D29="","",ROUND(E29*$D$4,-1))</f>
      </c>
      <c r="H29" s="788"/>
      <c r="I29" s="562" t="s">
        <v>1380</v>
      </c>
      <c r="J29" s="563"/>
      <c r="K29" s="563"/>
      <c r="L29" s="563"/>
      <c r="M29" s="563"/>
      <c r="N29" s="563"/>
      <c r="O29" s="564"/>
      <c r="Q29" s="382"/>
      <c r="R29" s="450" t="s">
        <v>1432</v>
      </c>
      <c r="S29" s="438"/>
      <c r="T29" s="94"/>
      <c r="U29" s="597">
        <v>250</v>
      </c>
      <c r="V29" s="598"/>
      <c r="W29" s="787">
        <f>IF(T29="","",ROUND(U29*$D$4,-1))</f>
      </c>
      <c r="X29" s="788"/>
      <c r="Y29" s="423" t="s">
        <v>1434</v>
      </c>
      <c r="Z29" s="424"/>
      <c r="AA29" s="424"/>
      <c r="AB29" s="424"/>
      <c r="AC29" s="424"/>
      <c r="AD29" s="424"/>
      <c r="AE29" s="425"/>
    </row>
    <row r="30" spans="1:31" ht="12.75" customHeight="1">
      <c r="A30" s="382"/>
      <c r="B30" s="553" t="s">
        <v>790</v>
      </c>
      <c r="C30" s="553"/>
      <c r="D30" s="64"/>
      <c r="E30" s="607">
        <v>310</v>
      </c>
      <c r="F30" s="608"/>
      <c r="G30" s="787">
        <f>IF(D30="","",ROUND(E30*$D$4,-1))</f>
      </c>
      <c r="H30" s="788"/>
      <c r="I30" s="562" t="s">
        <v>1381</v>
      </c>
      <c r="J30" s="563"/>
      <c r="K30" s="563"/>
      <c r="L30" s="563"/>
      <c r="M30" s="563"/>
      <c r="N30" s="563"/>
      <c r="O30" s="564"/>
      <c r="Q30" s="382"/>
      <c r="R30" s="450" t="s">
        <v>1433</v>
      </c>
      <c r="S30" s="438"/>
      <c r="T30" s="94"/>
      <c r="U30" s="597">
        <v>300</v>
      </c>
      <c r="V30" s="598"/>
      <c r="W30" s="787">
        <f t="shared" si="1"/>
      </c>
      <c r="X30" s="788"/>
      <c r="Y30" s="423" t="s">
        <v>1435</v>
      </c>
      <c r="Z30" s="424"/>
      <c r="AA30" s="424"/>
      <c r="AB30" s="424"/>
      <c r="AC30" s="424"/>
      <c r="AD30" s="424"/>
      <c r="AE30" s="425"/>
    </row>
    <row r="31" spans="1:31" ht="12.75" customHeight="1">
      <c r="A31" s="382"/>
      <c r="B31" s="438" t="s">
        <v>514</v>
      </c>
      <c r="C31" s="438"/>
      <c r="D31" s="95"/>
      <c r="E31" s="607">
        <v>390</v>
      </c>
      <c r="F31" s="608"/>
      <c r="G31" s="787">
        <f>IF(D31="","",ROUND(E31*$D$4,-1))</f>
      </c>
      <c r="H31" s="788"/>
      <c r="I31" s="562" t="s">
        <v>854</v>
      </c>
      <c r="J31" s="563"/>
      <c r="K31" s="563"/>
      <c r="L31" s="563"/>
      <c r="M31" s="563"/>
      <c r="N31" s="563"/>
      <c r="O31" s="564"/>
      <c r="Q31" s="382"/>
      <c r="R31" s="450" t="s">
        <v>605</v>
      </c>
      <c r="S31" s="438"/>
      <c r="T31" s="94"/>
      <c r="U31" s="597">
        <v>550</v>
      </c>
      <c r="V31" s="598"/>
      <c r="W31" s="787">
        <f t="shared" si="1"/>
      </c>
      <c r="X31" s="788"/>
      <c r="Y31" s="423" t="s">
        <v>10</v>
      </c>
      <c r="Z31" s="424"/>
      <c r="AA31" s="424"/>
      <c r="AB31" s="424"/>
      <c r="AC31" s="424"/>
      <c r="AD31" s="424"/>
      <c r="AE31" s="425"/>
    </row>
    <row r="32" spans="1:31" ht="12.75" customHeight="1">
      <c r="A32" s="382"/>
      <c r="B32" s="438" t="s">
        <v>868</v>
      </c>
      <c r="C32" s="438"/>
      <c r="D32" s="95"/>
      <c r="E32" s="607">
        <v>230</v>
      </c>
      <c r="F32" s="608"/>
      <c r="G32" s="787">
        <f aca="true" t="shared" si="2" ref="G32:G48">IF(D32="","",ROUND(E32*$D$4,-1))</f>
      </c>
      <c r="H32" s="788"/>
      <c r="I32" s="562" t="s">
        <v>855</v>
      </c>
      <c r="J32" s="563"/>
      <c r="K32" s="563"/>
      <c r="L32" s="563"/>
      <c r="M32" s="563"/>
      <c r="N32" s="563"/>
      <c r="O32" s="564"/>
      <c r="Q32" s="382"/>
      <c r="R32" s="450" t="s">
        <v>1449</v>
      </c>
      <c r="S32" s="438"/>
      <c r="T32" s="94"/>
      <c r="U32" s="597">
        <v>220</v>
      </c>
      <c r="V32" s="598"/>
      <c r="W32" s="787">
        <f>IF(T32="","",ROUND(U32*$D$4,-1))</f>
      </c>
      <c r="X32" s="788"/>
      <c r="Y32" s="423" t="s">
        <v>1451</v>
      </c>
      <c r="Z32" s="424"/>
      <c r="AA32" s="424"/>
      <c r="AB32" s="424"/>
      <c r="AC32" s="424"/>
      <c r="AD32" s="424"/>
      <c r="AE32" s="425"/>
    </row>
    <row r="33" spans="1:31" ht="12.75" customHeight="1">
      <c r="A33" s="382"/>
      <c r="B33" s="438" t="s">
        <v>869</v>
      </c>
      <c r="C33" s="438"/>
      <c r="D33" s="95"/>
      <c r="E33" s="607">
        <v>170</v>
      </c>
      <c r="F33" s="608"/>
      <c r="G33" s="787">
        <f t="shared" si="2"/>
      </c>
      <c r="H33" s="788"/>
      <c r="I33" s="562" t="s">
        <v>856</v>
      </c>
      <c r="J33" s="563"/>
      <c r="K33" s="563"/>
      <c r="L33" s="563"/>
      <c r="M33" s="563"/>
      <c r="N33" s="563"/>
      <c r="O33" s="564"/>
      <c r="Q33" s="382"/>
      <c r="R33" s="450" t="s">
        <v>1450</v>
      </c>
      <c r="S33" s="438"/>
      <c r="T33" s="94"/>
      <c r="U33" s="597">
        <v>350</v>
      </c>
      <c r="V33" s="598"/>
      <c r="W33" s="787">
        <f t="shared" si="1"/>
      </c>
      <c r="X33" s="788"/>
      <c r="Y33" s="423" t="s">
        <v>1452</v>
      </c>
      <c r="Z33" s="424"/>
      <c r="AA33" s="424"/>
      <c r="AB33" s="424"/>
      <c r="AC33" s="424"/>
      <c r="AD33" s="424"/>
      <c r="AE33" s="425"/>
    </row>
    <row r="34" spans="1:31" ht="12.75" customHeight="1">
      <c r="A34" s="382"/>
      <c r="B34" s="438" t="s">
        <v>1324</v>
      </c>
      <c r="C34" s="438"/>
      <c r="D34" s="95"/>
      <c r="E34" s="607">
        <v>360</v>
      </c>
      <c r="F34" s="608"/>
      <c r="G34" s="787">
        <f>IF(D34="","",ROUND(E34*$D$4,-1))</f>
      </c>
      <c r="H34" s="788"/>
      <c r="I34" s="562" t="s">
        <v>1329</v>
      </c>
      <c r="J34" s="563"/>
      <c r="K34" s="563"/>
      <c r="L34" s="563"/>
      <c r="M34" s="563"/>
      <c r="N34" s="563"/>
      <c r="O34" s="564"/>
      <c r="Q34" s="382"/>
      <c r="R34" s="450" t="s">
        <v>870</v>
      </c>
      <c r="S34" s="438"/>
      <c r="T34" s="94"/>
      <c r="U34" s="597">
        <v>180</v>
      </c>
      <c r="V34" s="598"/>
      <c r="W34" s="787">
        <f t="shared" si="1"/>
      </c>
      <c r="X34" s="788"/>
      <c r="Y34" s="423" t="s">
        <v>11</v>
      </c>
      <c r="Z34" s="424"/>
      <c r="AA34" s="424"/>
      <c r="AB34" s="424"/>
      <c r="AC34" s="424"/>
      <c r="AD34" s="424"/>
      <c r="AE34" s="425"/>
    </row>
    <row r="35" spans="1:31" ht="12.75" customHeight="1">
      <c r="A35" s="382"/>
      <c r="B35" s="438" t="s">
        <v>1325</v>
      </c>
      <c r="C35" s="438"/>
      <c r="D35" s="95"/>
      <c r="E35" s="607">
        <v>130</v>
      </c>
      <c r="F35" s="608"/>
      <c r="G35" s="787">
        <f t="shared" si="2"/>
      </c>
      <c r="H35" s="788"/>
      <c r="I35" s="562" t="s">
        <v>1328</v>
      </c>
      <c r="J35" s="563"/>
      <c r="K35" s="563"/>
      <c r="L35" s="563"/>
      <c r="M35" s="563"/>
      <c r="N35" s="563"/>
      <c r="O35" s="564"/>
      <c r="Q35" s="382"/>
      <c r="R35" s="450" t="s">
        <v>871</v>
      </c>
      <c r="S35" s="438"/>
      <c r="T35" s="94"/>
      <c r="U35" s="597">
        <v>360</v>
      </c>
      <c r="V35" s="598"/>
      <c r="W35" s="787">
        <f t="shared" si="1"/>
      </c>
      <c r="X35" s="788"/>
      <c r="Y35" s="423" t="s">
        <v>12</v>
      </c>
      <c r="Z35" s="424"/>
      <c r="AA35" s="424"/>
      <c r="AB35" s="424"/>
      <c r="AC35" s="424"/>
      <c r="AD35" s="424"/>
      <c r="AE35" s="425"/>
    </row>
    <row r="36" spans="1:31" ht="12.75" customHeight="1">
      <c r="A36" s="382"/>
      <c r="B36" s="438" t="s">
        <v>1326</v>
      </c>
      <c r="C36" s="438"/>
      <c r="D36" s="95"/>
      <c r="E36" s="607">
        <v>260</v>
      </c>
      <c r="F36" s="608"/>
      <c r="G36" s="787">
        <f>IF(D36="","",ROUND(E36*$D$4,-1))</f>
      </c>
      <c r="H36" s="788"/>
      <c r="I36" s="562" t="s">
        <v>1371</v>
      </c>
      <c r="J36" s="563"/>
      <c r="K36" s="563"/>
      <c r="L36" s="563"/>
      <c r="M36" s="563"/>
      <c r="N36" s="563"/>
      <c r="O36" s="564"/>
      <c r="Q36" s="382"/>
      <c r="R36" s="450" t="s">
        <v>963</v>
      </c>
      <c r="S36" s="438"/>
      <c r="T36" s="94"/>
      <c r="U36" s="597">
        <v>630</v>
      </c>
      <c r="V36" s="598"/>
      <c r="W36" s="787">
        <f t="shared" si="1"/>
      </c>
      <c r="X36" s="788"/>
      <c r="Y36" s="423" t="s">
        <v>13</v>
      </c>
      <c r="Z36" s="424"/>
      <c r="AA36" s="424"/>
      <c r="AB36" s="424"/>
      <c r="AC36" s="424"/>
      <c r="AD36" s="424"/>
      <c r="AE36" s="425"/>
    </row>
    <row r="37" spans="1:31" ht="12.75" customHeight="1">
      <c r="A37" s="382"/>
      <c r="B37" s="438" t="s">
        <v>1327</v>
      </c>
      <c r="C37" s="438"/>
      <c r="D37" s="95"/>
      <c r="E37" s="607">
        <v>280</v>
      </c>
      <c r="F37" s="608"/>
      <c r="G37" s="787">
        <f t="shared" si="2"/>
      </c>
      <c r="H37" s="788"/>
      <c r="I37" s="562" t="s">
        <v>1330</v>
      </c>
      <c r="J37" s="563"/>
      <c r="K37" s="563"/>
      <c r="L37" s="563"/>
      <c r="M37" s="563"/>
      <c r="N37" s="563"/>
      <c r="O37" s="564"/>
      <c r="Q37" s="382"/>
      <c r="R37" s="450" t="s">
        <v>1559</v>
      </c>
      <c r="S37" s="438"/>
      <c r="T37" s="94"/>
      <c r="U37" s="597">
        <v>310</v>
      </c>
      <c r="V37" s="598"/>
      <c r="W37" s="787">
        <f>IF(T37="","",ROUND(U37*$D$4,-1))</f>
      </c>
      <c r="X37" s="788"/>
      <c r="Y37" s="423" t="s">
        <v>1561</v>
      </c>
      <c r="Z37" s="424"/>
      <c r="AA37" s="424"/>
      <c r="AB37" s="424"/>
      <c r="AC37" s="424"/>
      <c r="AD37" s="424"/>
      <c r="AE37" s="425"/>
    </row>
    <row r="38" spans="1:31" ht="12.75" customHeight="1">
      <c r="A38" s="382"/>
      <c r="B38" s="438" t="s">
        <v>1572</v>
      </c>
      <c r="C38" s="438"/>
      <c r="D38" s="95"/>
      <c r="E38" s="607">
        <v>460</v>
      </c>
      <c r="F38" s="608"/>
      <c r="G38" s="787">
        <f>IF(D38="","",ROUND(E38*$D$4,-1))</f>
      </c>
      <c r="H38" s="788"/>
      <c r="I38" s="562" t="s">
        <v>1573</v>
      </c>
      <c r="J38" s="563"/>
      <c r="K38" s="563"/>
      <c r="L38" s="563"/>
      <c r="M38" s="563"/>
      <c r="N38" s="563"/>
      <c r="O38" s="564"/>
      <c r="Q38" s="382"/>
      <c r="R38" s="450" t="s">
        <v>1560</v>
      </c>
      <c r="S38" s="438"/>
      <c r="T38" s="94"/>
      <c r="U38" s="597">
        <v>290</v>
      </c>
      <c r="V38" s="598"/>
      <c r="W38" s="787">
        <f t="shared" si="1"/>
      </c>
      <c r="X38" s="788"/>
      <c r="Y38" s="423" t="s">
        <v>1562</v>
      </c>
      <c r="Z38" s="424"/>
      <c r="AA38" s="424"/>
      <c r="AB38" s="424"/>
      <c r="AC38" s="424"/>
      <c r="AD38" s="424"/>
      <c r="AE38" s="425"/>
    </row>
    <row r="39" spans="1:31" ht="12.75" customHeight="1">
      <c r="A39" s="382"/>
      <c r="B39" s="438" t="s">
        <v>1575</v>
      </c>
      <c r="C39" s="438"/>
      <c r="D39" s="95"/>
      <c r="E39" s="607">
        <v>210</v>
      </c>
      <c r="F39" s="608"/>
      <c r="G39" s="787">
        <f t="shared" si="2"/>
      </c>
      <c r="H39" s="788"/>
      <c r="I39" s="562" t="s">
        <v>1574</v>
      </c>
      <c r="J39" s="563"/>
      <c r="K39" s="563"/>
      <c r="L39" s="563"/>
      <c r="M39" s="563"/>
      <c r="N39" s="563"/>
      <c r="O39" s="564"/>
      <c r="Q39" s="382"/>
      <c r="R39" s="450" t="s">
        <v>1373</v>
      </c>
      <c r="S39" s="438"/>
      <c r="T39" s="94"/>
      <c r="U39" s="597">
        <v>350</v>
      </c>
      <c r="V39" s="598"/>
      <c r="W39" s="787">
        <f>IF(T39="","",ROUND(U39*$D$4,-1))</f>
      </c>
      <c r="X39" s="788"/>
      <c r="Y39" s="423" t="s">
        <v>817</v>
      </c>
      <c r="Z39" s="424"/>
      <c r="AA39" s="424"/>
      <c r="AB39" s="424"/>
      <c r="AC39" s="424"/>
      <c r="AD39" s="424"/>
      <c r="AE39" s="425"/>
    </row>
    <row r="40" spans="1:31" ht="12.75" customHeight="1">
      <c r="A40" s="382"/>
      <c r="B40" s="438" t="s">
        <v>560</v>
      </c>
      <c r="C40" s="438"/>
      <c r="D40" s="95"/>
      <c r="E40" s="607">
        <v>370</v>
      </c>
      <c r="F40" s="608"/>
      <c r="G40" s="787">
        <f t="shared" si="2"/>
      </c>
      <c r="H40" s="788"/>
      <c r="I40" s="562" t="s">
        <v>857</v>
      </c>
      <c r="J40" s="563"/>
      <c r="K40" s="563"/>
      <c r="L40" s="563"/>
      <c r="M40" s="563"/>
      <c r="N40" s="563"/>
      <c r="O40" s="564"/>
      <c r="Q40" s="382"/>
      <c r="R40" s="450" t="s">
        <v>1522</v>
      </c>
      <c r="S40" s="438"/>
      <c r="T40" s="94"/>
      <c r="U40" s="597">
        <v>480</v>
      </c>
      <c r="V40" s="598"/>
      <c r="W40" s="787">
        <f>IF(T40="","",ROUND(U40*$D$4,-1))</f>
      </c>
      <c r="X40" s="788"/>
      <c r="Y40" s="423" t="s">
        <v>1521</v>
      </c>
      <c r="Z40" s="424"/>
      <c r="AA40" s="424"/>
      <c r="AB40" s="424"/>
      <c r="AC40" s="424"/>
      <c r="AD40" s="424"/>
      <c r="AE40" s="425"/>
    </row>
    <row r="41" spans="1:31" ht="12.75" customHeight="1">
      <c r="A41" s="382"/>
      <c r="B41" s="438" t="s">
        <v>561</v>
      </c>
      <c r="C41" s="438"/>
      <c r="D41" s="95"/>
      <c r="E41" s="607">
        <v>330</v>
      </c>
      <c r="F41" s="608"/>
      <c r="G41" s="787">
        <f t="shared" si="2"/>
      </c>
      <c r="H41" s="788"/>
      <c r="I41" s="562" t="s">
        <v>2</v>
      </c>
      <c r="J41" s="563"/>
      <c r="K41" s="563"/>
      <c r="L41" s="563"/>
      <c r="M41" s="563"/>
      <c r="N41" s="563"/>
      <c r="O41" s="564"/>
      <c r="Q41" s="382"/>
      <c r="R41" s="450" t="s">
        <v>964</v>
      </c>
      <c r="S41" s="438"/>
      <c r="T41" s="94"/>
      <c r="U41" s="597">
        <v>380</v>
      </c>
      <c r="V41" s="598"/>
      <c r="W41" s="787">
        <f t="shared" si="1"/>
      </c>
      <c r="X41" s="788"/>
      <c r="Y41" s="423" t="s">
        <v>14</v>
      </c>
      <c r="Z41" s="424"/>
      <c r="AA41" s="424"/>
      <c r="AB41" s="424"/>
      <c r="AC41" s="424"/>
      <c r="AD41" s="424"/>
      <c r="AE41" s="425"/>
    </row>
    <row r="42" spans="1:31" ht="12.75" customHeight="1">
      <c r="A42" s="382"/>
      <c r="B42" s="438" t="s">
        <v>562</v>
      </c>
      <c r="C42" s="438"/>
      <c r="D42" s="95"/>
      <c r="E42" s="607">
        <v>460</v>
      </c>
      <c r="F42" s="608"/>
      <c r="G42" s="787">
        <f t="shared" si="2"/>
      </c>
      <c r="H42" s="788"/>
      <c r="I42" s="562" t="s">
        <v>3</v>
      </c>
      <c r="J42" s="563"/>
      <c r="K42" s="563"/>
      <c r="L42" s="563"/>
      <c r="M42" s="563"/>
      <c r="N42" s="563"/>
      <c r="O42" s="564"/>
      <c r="Q42" s="382"/>
      <c r="R42" s="450" t="s">
        <v>803</v>
      </c>
      <c r="S42" s="438"/>
      <c r="T42" s="94"/>
      <c r="U42" s="394">
        <v>280</v>
      </c>
      <c r="V42" s="395"/>
      <c r="W42" s="787">
        <f t="shared" si="1"/>
      </c>
      <c r="X42" s="788"/>
      <c r="Y42" s="423" t="s">
        <v>806</v>
      </c>
      <c r="Z42" s="424"/>
      <c r="AA42" s="424"/>
      <c r="AB42" s="424"/>
      <c r="AC42" s="424"/>
      <c r="AD42" s="424"/>
      <c r="AE42" s="425"/>
    </row>
    <row r="43" spans="1:31" ht="12.75" customHeight="1">
      <c r="A43" s="382"/>
      <c r="B43" s="438" t="s">
        <v>563</v>
      </c>
      <c r="C43" s="438"/>
      <c r="D43" s="95"/>
      <c r="E43" s="607">
        <v>360</v>
      </c>
      <c r="F43" s="608"/>
      <c r="G43" s="787">
        <f t="shared" si="2"/>
      </c>
      <c r="H43" s="788"/>
      <c r="I43" s="562" t="s">
        <v>4</v>
      </c>
      <c r="J43" s="563"/>
      <c r="K43" s="563"/>
      <c r="L43" s="563"/>
      <c r="M43" s="563"/>
      <c r="N43" s="563"/>
      <c r="O43" s="564"/>
      <c r="Q43" s="382"/>
      <c r="R43" s="450" t="s">
        <v>1568</v>
      </c>
      <c r="S43" s="438"/>
      <c r="T43" s="94"/>
      <c r="U43" s="394">
        <v>200</v>
      </c>
      <c r="V43" s="395"/>
      <c r="W43" s="787">
        <f>IF(T43="","",ROUND(U43*$D$4,-1))</f>
      </c>
      <c r="X43" s="788"/>
      <c r="Y43" s="423" t="s">
        <v>1570</v>
      </c>
      <c r="Z43" s="424"/>
      <c r="AA43" s="424"/>
      <c r="AB43" s="424"/>
      <c r="AC43" s="424"/>
      <c r="AD43" s="424"/>
      <c r="AE43" s="425"/>
    </row>
    <row r="44" spans="1:31" ht="12.75" customHeight="1">
      <c r="A44" s="382"/>
      <c r="B44" s="438" t="s">
        <v>601</v>
      </c>
      <c r="C44" s="438"/>
      <c r="D44" s="95"/>
      <c r="E44" s="607">
        <v>260</v>
      </c>
      <c r="F44" s="608"/>
      <c r="G44" s="787">
        <f t="shared" si="2"/>
      </c>
      <c r="H44" s="788"/>
      <c r="I44" s="562" t="s">
        <v>858</v>
      </c>
      <c r="J44" s="563"/>
      <c r="K44" s="563"/>
      <c r="L44" s="563"/>
      <c r="M44" s="563"/>
      <c r="N44" s="563"/>
      <c r="O44" s="564"/>
      <c r="Q44" s="382"/>
      <c r="R44" s="450" t="s">
        <v>1569</v>
      </c>
      <c r="S44" s="438"/>
      <c r="T44" s="94"/>
      <c r="U44" s="394">
        <v>160</v>
      </c>
      <c r="V44" s="395"/>
      <c r="W44" s="787">
        <f t="shared" si="1"/>
      </c>
      <c r="X44" s="788"/>
      <c r="Y44" s="423" t="s">
        <v>1571</v>
      </c>
      <c r="Z44" s="424"/>
      <c r="AA44" s="424"/>
      <c r="AB44" s="424"/>
      <c r="AC44" s="424"/>
      <c r="AD44" s="424"/>
      <c r="AE44" s="425"/>
    </row>
    <row r="45" spans="1:31" ht="12.75" customHeight="1">
      <c r="A45" s="382"/>
      <c r="B45" s="438" t="s">
        <v>2496</v>
      </c>
      <c r="C45" s="438"/>
      <c r="D45" s="95"/>
      <c r="E45" s="607">
        <v>180</v>
      </c>
      <c r="F45" s="608"/>
      <c r="G45" s="787">
        <f>IF(D45="","",ROUND(E45*$D$4,-1))</f>
      </c>
      <c r="H45" s="788"/>
      <c r="I45" s="562" t="s">
        <v>2498</v>
      </c>
      <c r="J45" s="563"/>
      <c r="K45" s="563"/>
      <c r="L45" s="563"/>
      <c r="M45" s="563"/>
      <c r="N45" s="563"/>
      <c r="O45" s="564"/>
      <c r="Q45" s="382"/>
      <c r="R45" s="450" t="s">
        <v>804</v>
      </c>
      <c r="S45" s="438"/>
      <c r="T45" s="94"/>
      <c r="U45" s="394">
        <v>220</v>
      </c>
      <c r="V45" s="395"/>
      <c r="W45" s="787">
        <f t="shared" si="1"/>
      </c>
      <c r="X45" s="788"/>
      <c r="Y45" s="423" t="s">
        <v>807</v>
      </c>
      <c r="Z45" s="424"/>
      <c r="AA45" s="424"/>
      <c r="AB45" s="424"/>
      <c r="AC45" s="424"/>
      <c r="AD45" s="424"/>
      <c r="AE45" s="425"/>
    </row>
    <row r="46" spans="1:31" ht="12.75" customHeight="1">
      <c r="A46" s="382"/>
      <c r="B46" s="438" t="s">
        <v>2497</v>
      </c>
      <c r="C46" s="438"/>
      <c r="D46" s="95"/>
      <c r="E46" s="607">
        <v>180</v>
      </c>
      <c r="F46" s="608"/>
      <c r="G46" s="787">
        <f>IF(D46="","",ROUND(E46*$D$4,-1))</f>
      </c>
      <c r="H46" s="788"/>
      <c r="I46" s="562" t="s">
        <v>2499</v>
      </c>
      <c r="J46" s="563"/>
      <c r="K46" s="563"/>
      <c r="L46" s="563"/>
      <c r="M46" s="563"/>
      <c r="N46" s="563"/>
      <c r="O46" s="564"/>
      <c r="Q46" s="382"/>
      <c r="R46" s="450" t="s">
        <v>2325</v>
      </c>
      <c r="S46" s="438"/>
      <c r="T46" s="94"/>
      <c r="U46" s="394">
        <v>190</v>
      </c>
      <c r="V46" s="395"/>
      <c r="W46" s="787">
        <f>IF(T46="","",ROUND(U46*$D$4,-1))</f>
      </c>
      <c r="X46" s="788"/>
      <c r="Y46" s="423" t="s">
        <v>2327</v>
      </c>
      <c r="Z46" s="424"/>
      <c r="AA46" s="424"/>
      <c r="AB46" s="424"/>
      <c r="AC46" s="424"/>
      <c r="AD46" s="424"/>
      <c r="AE46" s="425"/>
    </row>
    <row r="47" spans="1:31" ht="12.75" customHeight="1">
      <c r="A47" s="382"/>
      <c r="B47" s="812" t="s">
        <v>2463</v>
      </c>
      <c r="C47" s="812"/>
      <c r="D47" s="95"/>
      <c r="E47" s="611">
        <v>230</v>
      </c>
      <c r="F47" s="612"/>
      <c r="G47" s="787">
        <f>IF(D47="","",ROUND(E47*$D$4,-1))</f>
      </c>
      <c r="H47" s="788"/>
      <c r="I47" s="562" t="s">
        <v>2465</v>
      </c>
      <c r="J47" s="571"/>
      <c r="K47" s="571"/>
      <c r="L47" s="571"/>
      <c r="M47" s="571"/>
      <c r="N47" s="571"/>
      <c r="O47" s="572"/>
      <c r="Q47" s="382"/>
      <c r="R47" s="450" t="s">
        <v>2326</v>
      </c>
      <c r="S47" s="438"/>
      <c r="T47" s="94"/>
      <c r="U47" s="394">
        <v>110</v>
      </c>
      <c r="V47" s="395"/>
      <c r="W47" s="787">
        <f t="shared" si="1"/>
      </c>
      <c r="X47" s="788"/>
      <c r="Y47" s="423" t="s">
        <v>2328</v>
      </c>
      <c r="Z47" s="424"/>
      <c r="AA47" s="424"/>
      <c r="AB47" s="424"/>
      <c r="AC47" s="424"/>
      <c r="AD47" s="424"/>
      <c r="AE47" s="425"/>
    </row>
    <row r="48" spans="1:31" ht="12.75" customHeight="1">
      <c r="A48" s="382"/>
      <c r="B48" s="812" t="s">
        <v>2464</v>
      </c>
      <c r="C48" s="812"/>
      <c r="D48" s="95"/>
      <c r="E48" s="611">
        <v>190</v>
      </c>
      <c r="F48" s="612"/>
      <c r="G48" s="787">
        <f t="shared" si="2"/>
      </c>
      <c r="H48" s="788"/>
      <c r="I48" s="562" t="s">
        <v>2466</v>
      </c>
      <c r="J48" s="571"/>
      <c r="K48" s="571"/>
      <c r="L48" s="571"/>
      <c r="M48" s="571"/>
      <c r="N48" s="571"/>
      <c r="O48" s="572"/>
      <c r="Q48" s="382"/>
      <c r="R48" s="450" t="s">
        <v>805</v>
      </c>
      <c r="S48" s="438"/>
      <c r="T48" s="94"/>
      <c r="U48" s="394">
        <v>250</v>
      </c>
      <c r="V48" s="395"/>
      <c r="W48" s="787">
        <f>IF(T48="","",ROUND(U48*$D$4,-1))</f>
      </c>
      <c r="X48" s="788"/>
      <c r="Y48" s="423" t="s">
        <v>808</v>
      </c>
      <c r="Z48" s="424"/>
      <c r="AA48" s="424"/>
      <c r="AB48" s="424"/>
      <c r="AC48" s="424"/>
      <c r="AD48" s="424"/>
      <c r="AE48" s="425"/>
    </row>
    <row r="49" spans="1:31" ht="12.75" customHeight="1">
      <c r="A49" s="383"/>
      <c r="B49" s="404" t="s">
        <v>991</v>
      </c>
      <c r="C49" s="404"/>
      <c r="D49" s="405"/>
      <c r="E49" s="601">
        <f>SUBTOTAL(9,E29:F48)</f>
        <v>5700</v>
      </c>
      <c r="F49" s="602"/>
      <c r="G49" s="601">
        <f>SUBTOTAL(9,G29:H48)</f>
        <v>0</v>
      </c>
      <c r="H49" s="602"/>
      <c r="I49" s="475"/>
      <c r="J49" s="476"/>
      <c r="K49" s="476"/>
      <c r="L49" s="476"/>
      <c r="M49" s="476"/>
      <c r="N49" s="476"/>
      <c r="O49" s="477"/>
      <c r="Q49" s="382"/>
      <c r="R49" s="450" t="s">
        <v>1383</v>
      </c>
      <c r="S49" s="438"/>
      <c r="T49" s="94"/>
      <c r="U49" s="597">
        <v>240</v>
      </c>
      <c r="V49" s="598"/>
      <c r="W49" s="787">
        <f t="shared" si="1"/>
      </c>
      <c r="X49" s="788"/>
      <c r="Y49" s="423" t="s">
        <v>1384</v>
      </c>
      <c r="Z49" s="424"/>
      <c r="AA49" s="424"/>
      <c r="AB49" s="424"/>
      <c r="AC49" s="424"/>
      <c r="AD49" s="424"/>
      <c r="AE49" s="425"/>
    </row>
    <row r="50" spans="1:31" ht="12.75" customHeight="1">
      <c r="A50" s="381" t="s">
        <v>25</v>
      </c>
      <c r="B50" s="451" t="s">
        <v>1185</v>
      </c>
      <c r="C50" s="442"/>
      <c r="D50" s="58"/>
      <c r="E50" s="607">
        <v>220</v>
      </c>
      <c r="F50" s="608"/>
      <c r="G50" s="787">
        <f aca="true" t="shared" si="3" ref="G50:G55">IF(D50="","",ROUND(E50*$D$4,-1))</f>
      </c>
      <c r="H50" s="788"/>
      <c r="I50" s="562" t="s">
        <v>1491</v>
      </c>
      <c r="J50" s="563"/>
      <c r="K50" s="563"/>
      <c r="L50" s="563"/>
      <c r="M50" s="563"/>
      <c r="N50" s="563"/>
      <c r="O50" s="564"/>
      <c r="Q50" s="383"/>
      <c r="R50" s="403" t="s">
        <v>991</v>
      </c>
      <c r="S50" s="404"/>
      <c r="T50" s="405"/>
      <c r="U50" s="601">
        <f>SUBTOTAL(9,U6:V49)</f>
        <v>12640</v>
      </c>
      <c r="V50" s="602"/>
      <c r="W50" s="419">
        <f>SUBTOTAL(9,W6:X49)</f>
        <v>0</v>
      </c>
      <c r="X50" s="420"/>
      <c r="Y50" s="416"/>
      <c r="Z50" s="417"/>
      <c r="AA50" s="417"/>
      <c r="AB50" s="417"/>
      <c r="AC50" s="417"/>
      <c r="AD50" s="417"/>
      <c r="AE50" s="418"/>
    </row>
    <row r="51" spans="1:31" ht="12.75" customHeight="1">
      <c r="A51" s="382"/>
      <c r="B51" s="450" t="s">
        <v>1186</v>
      </c>
      <c r="C51" s="438"/>
      <c r="D51" s="64"/>
      <c r="E51" s="607">
        <v>350</v>
      </c>
      <c r="F51" s="608"/>
      <c r="G51" s="787">
        <f t="shared" si="3"/>
      </c>
      <c r="H51" s="788"/>
      <c r="I51" s="562" t="s">
        <v>1492</v>
      </c>
      <c r="J51" s="563"/>
      <c r="K51" s="563"/>
      <c r="L51" s="563"/>
      <c r="M51" s="563"/>
      <c r="N51" s="563"/>
      <c r="O51" s="564"/>
      <c r="Q51" s="381" t="s">
        <v>148</v>
      </c>
      <c r="R51" s="451" t="s">
        <v>965</v>
      </c>
      <c r="S51" s="442"/>
      <c r="T51" s="58"/>
      <c r="U51" s="597">
        <v>500</v>
      </c>
      <c r="V51" s="598"/>
      <c r="W51" s="787">
        <f>IF(T51="","",ROUND(U51*$D$4,-1))</f>
      </c>
      <c r="X51" s="788"/>
      <c r="Y51" s="423" t="s">
        <v>15</v>
      </c>
      <c r="Z51" s="424"/>
      <c r="AA51" s="424"/>
      <c r="AB51" s="424"/>
      <c r="AC51" s="424"/>
      <c r="AD51" s="424"/>
      <c r="AE51" s="425"/>
    </row>
    <row r="52" spans="1:31" ht="12.75" customHeight="1">
      <c r="A52" s="382"/>
      <c r="B52" s="450" t="s">
        <v>1085</v>
      </c>
      <c r="C52" s="438"/>
      <c r="D52" s="95"/>
      <c r="E52" s="607">
        <v>290</v>
      </c>
      <c r="F52" s="608"/>
      <c r="G52" s="787">
        <f t="shared" si="3"/>
      </c>
      <c r="H52" s="788"/>
      <c r="I52" s="562" t="s">
        <v>2310</v>
      </c>
      <c r="J52" s="563"/>
      <c r="K52" s="563"/>
      <c r="L52" s="563"/>
      <c r="M52" s="563"/>
      <c r="N52" s="563"/>
      <c r="O52" s="564"/>
      <c r="Q52" s="382"/>
      <c r="R52" s="450" t="s">
        <v>1320</v>
      </c>
      <c r="S52" s="438"/>
      <c r="T52" s="59"/>
      <c r="U52" s="597">
        <v>270</v>
      </c>
      <c r="V52" s="598"/>
      <c r="W52" s="787">
        <f>IF(T52="","",ROUND(U52*$D$4,-1))</f>
      </c>
      <c r="X52" s="788"/>
      <c r="Y52" s="423" t="s">
        <v>1322</v>
      </c>
      <c r="Z52" s="424"/>
      <c r="AA52" s="424"/>
      <c r="AB52" s="424"/>
      <c r="AC52" s="424"/>
      <c r="AD52" s="424"/>
      <c r="AE52" s="425"/>
    </row>
    <row r="53" spans="1:31" ht="12.75" customHeight="1">
      <c r="A53" s="382"/>
      <c r="B53" s="450" t="s">
        <v>1086</v>
      </c>
      <c r="C53" s="438"/>
      <c r="D53" s="95"/>
      <c r="E53" s="607">
        <v>150</v>
      </c>
      <c r="F53" s="608"/>
      <c r="G53" s="787">
        <f t="shared" si="3"/>
      </c>
      <c r="H53" s="788"/>
      <c r="I53" s="562" t="s">
        <v>1087</v>
      </c>
      <c r="J53" s="563"/>
      <c r="K53" s="563"/>
      <c r="L53" s="563"/>
      <c r="M53" s="563"/>
      <c r="N53" s="563"/>
      <c r="O53" s="564"/>
      <c r="Q53" s="382"/>
      <c r="R53" s="450" t="s">
        <v>1321</v>
      </c>
      <c r="S53" s="438"/>
      <c r="T53" s="94"/>
      <c r="U53" s="597">
        <v>240</v>
      </c>
      <c r="V53" s="598"/>
      <c r="W53" s="787">
        <f>IF(T53="","",ROUND(U53*$D$4,-1))</f>
      </c>
      <c r="X53" s="788"/>
      <c r="Y53" s="423" t="s">
        <v>1323</v>
      </c>
      <c r="Z53" s="424"/>
      <c r="AA53" s="424"/>
      <c r="AB53" s="424"/>
      <c r="AC53" s="424"/>
      <c r="AD53" s="424"/>
      <c r="AE53" s="425"/>
    </row>
    <row r="54" spans="1:31" ht="12.75" customHeight="1">
      <c r="A54" s="382"/>
      <c r="B54" s="450" t="s">
        <v>2279</v>
      </c>
      <c r="C54" s="438"/>
      <c r="D54" s="95"/>
      <c r="E54" s="607">
        <v>130</v>
      </c>
      <c r="F54" s="608"/>
      <c r="G54" s="787">
        <f t="shared" si="3"/>
      </c>
      <c r="H54" s="788"/>
      <c r="I54" s="562" t="s">
        <v>2280</v>
      </c>
      <c r="J54" s="563"/>
      <c r="K54" s="563"/>
      <c r="L54" s="563"/>
      <c r="M54" s="563"/>
      <c r="N54" s="563"/>
      <c r="O54" s="564"/>
      <c r="Q54" s="382"/>
      <c r="R54" s="450" t="s">
        <v>966</v>
      </c>
      <c r="S54" s="438"/>
      <c r="T54" s="94"/>
      <c r="U54" s="597">
        <v>420</v>
      </c>
      <c r="V54" s="598"/>
      <c r="W54" s="787">
        <f aca="true" t="shared" si="4" ref="W54:W60">IF(T54="","",ROUND(U54*$D$4,-1))</f>
      </c>
      <c r="X54" s="788"/>
      <c r="Y54" s="423" t="s">
        <v>16</v>
      </c>
      <c r="Z54" s="424"/>
      <c r="AA54" s="424"/>
      <c r="AB54" s="424"/>
      <c r="AC54" s="424"/>
      <c r="AD54" s="424"/>
      <c r="AE54" s="425"/>
    </row>
    <row r="55" spans="1:31" ht="12.75" customHeight="1">
      <c r="A55" s="382"/>
      <c r="B55" s="450" t="s">
        <v>2311</v>
      </c>
      <c r="C55" s="438"/>
      <c r="D55" s="95"/>
      <c r="E55" s="607">
        <v>210</v>
      </c>
      <c r="F55" s="608"/>
      <c r="G55" s="787">
        <f t="shared" si="3"/>
      </c>
      <c r="H55" s="788"/>
      <c r="I55" s="562" t="s">
        <v>2312</v>
      </c>
      <c r="J55" s="563"/>
      <c r="K55" s="563"/>
      <c r="L55" s="563"/>
      <c r="M55" s="563"/>
      <c r="N55" s="563"/>
      <c r="O55" s="564"/>
      <c r="Q55" s="382"/>
      <c r="R55" s="450" t="s">
        <v>967</v>
      </c>
      <c r="S55" s="438"/>
      <c r="T55" s="94"/>
      <c r="U55" s="597">
        <v>340</v>
      </c>
      <c r="V55" s="598"/>
      <c r="W55" s="787">
        <f t="shared" si="4"/>
      </c>
      <c r="X55" s="788"/>
      <c r="Y55" s="423" t="s">
        <v>17</v>
      </c>
      <c r="Z55" s="424"/>
      <c r="AA55" s="424"/>
      <c r="AB55" s="424"/>
      <c r="AC55" s="424"/>
      <c r="AD55" s="424"/>
      <c r="AE55" s="425"/>
    </row>
    <row r="56" spans="1:31" ht="12.75" customHeight="1">
      <c r="A56" s="382"/>
      <c r="B56" s="450" t="s">
        <v>278</v>
      </c>
      <c r="C56" s="438"/>
      <c r="D56" s="95"/>
      <c r="E56" s="607">
        <v>340</v>
      </c>
      <c r="F56" s="608"/>
      <c r="G56" s="787">
        <f aca="true" t="shared" si="5" ref="G56:G70">IF(D56="","",ROUND(E56*$D$4,-1))</f>
      </c>
      <c r="H56" s="788"/>
      <c r="I56" s="562" t="s">
        <v>309</v>
      </c>
      <c r="J56" s="563"/>
      <c r="K56" s="563"/>
      <c r="L56" s="563"/>
      <c r="M56" s="563"/>
      <c r="N56" s="563"/>
      <c r="O56" s="564"/>
      <c r="Q56" s="382"/>
      <c r="R56" s="450" t="s">
        <v>968</v>
      </c>
      <c r="S56" s="438"/>
      <c r="T56" s="94"/>
      <c r="U56" s="597">
        <v>280</v>
      </c>
      <c r="V56" s="598"/>
      <c r="W56" s="787">
        <f t="shared" si="4"/>
      </c>
      <c r="X56" s="788"/>
      <c r="Y56" s="423" t="s">
        <v>18</v>
      </c>
      <c r="Z56" s="424"/>
      <c r="AA56" s="424"/>
      <c r="AB56" s="424"/>
      <c r="AC56" s="424"/>
      <c r="AD56" s="424"/>
      <c r="AE56" s="425"/>
    </row>
    <row r="57" spans="1:31" ht="12.75" customHeight="1">
      <c r="A57" s="382"/>
      <c r="B57" s="450" t="s">
        <v>279</v>
      </c>
      <c r="C57" s="438"/>
      <c r="D57" s="95"/>
      <c r="E57" s="607">
        <v>470</v>
      </c>
      <c r="F57" s="608"/>
      <c r="G57" s="787">
        <f t="shared" si="5"/>
      </c>
      <c r="H57" s="788"/>
      <c r="I57" s="562" t="s">
        <v>310</v>
      </c>
      <c r="J57" s="563"/>
      <c r="K57" s="563"/>
      <c r="L57" s="563"/>
      <c r="M57" s="563"/>
      <c r="N57" s="563"/>
      <c r="O57" s="564"/>
      <c r="Q57" s="382"/>
      <c r="R57" s="450" t="s">
        <v>1512</v>
      </c>
      <c r="S57" s="438"/>
      <c r="T57" s="94"/>
      <c r="U57" s="597">
        <v>300</v>
      </c>
      <c r="V57" s="598"/>
      <c r="W57" s="787">
        <f>IF(T57="","",ROUND(U57*$D$4,-1))</f>
      </c>
      <c r="X57" s="788"/>
      <c r="Y57" s="423" t="s">
        <v>1514</v>
      </c>
      <c r="Z57" s="424"/>
      <c r="AA57" s="424"/>
      <c r="AB57" s="424"/>
      <c r="AC57" s="424"/>
      <c r="AD57" s="424"/>
      <c r="AE57" s="425"/>
    </row>
    <row r="58" spans="1:31" ht="12.75" customHeight="1">
      <c r="A58" s="382"/>
      <c r="B58" s="450" t="s">
        <v>737</v>
      </c>
      <c r="C58" s="438"/>
      <c r="D58" s="95"/>
      <c r="E58" s="607">
        <v>270</v>
      </c>
      <c r="F58" s="608"/>
      <c r="G58" s="787">
        <f t="shared" si="5"/>
      </c>
      <c r="H58" s="788"/>
      <c r="I58" s="562" t="s">
        <v>1332</v>
      </c>
      <c r="J58" s="563"/>
      <c r="K58" s="563"/>
      <c r="L58" s="563"/>
      <c r="M58" s="563"/>
      <c r="N58" s="563"/>
      <c r="O58" s="564"/>
      <c r="Q58" s="382"/>
      <c r="R58" s="450" t="s">
        <v>1513</v>
      </c>
      <c r="S58" s="438"/>
      <c r="T58" s="94"/>
      <c r="U58" s="597">
        <v>120</v>
      </c>
      <c r="V58" s="598"/>
      <c r="W58" s="787">
        <f t="shared" si="4"/>
      </c>
      <c r="X58" s="788"/>
      <c r="Y58" s="423" t="s">
        <v>1515</v>
      </c>
      <c r="Z58" s="424"/>
      <c r="AA58" s="424"/>
      <c r="AB58" s="424"/>
      <c r="AC58" s="424"/>
      <c r="AD58" s="424"/>
      <c r="AE58" s="425"/>
    </row>
    <row r="59" spans="1:31" ht="12.75" customHeight="1">
      <c r="A59" s="382"/>
      <c r="B59" s="450" t="s">
        <v>738</v>
      </c>
      <c r="C59" s="438"/>
      <c r="D59" s="95"/>
      <c r="E59" s="607">
        <v>310</v>
      </c>
      <c r="F59" s="608"/>
      <c r="G59" s="787">
        <f t="shared" si="5"/>
      </c>
      <c r="H59" s="788"/>
      <c r="I59" s="562" t="s">
        <v>859</v>
      </c>
      <c r="J59" s="563"/>
      <c r="K59" s="563"/>
      <c r="L59" s="563"/>
      <c r="M59" s="563"/>
      <c r="N59" s="563"/>
      <c r="O59" s="564"/>
      <c r="Q59" s="382"/>
      <c r="R59" s="450" t="s">
        <v>970</v>
      </c>
      <c r="S59" s="438"/>
      <c r="T59" s="94"/>
      <c r="U59" s="597">
        <v>390</v>
      </c>
      <c r="V59" s="598"/>
      <c r="W59" s="787">
        <f t="shared" si="4"/>
      </c>
      <c r="X59" s="788"/>
      <c r="Y59" s="423" t="s">
        <v>19</v>
      </c>
      <c r="Z59" s="424"/>
      <c r="AA59" s="424"/>
      <c r="AB59" s="424"/>
      <c r="AC59" s="424"/>
      <c r="AD59" s="424"/>
      <c r="AE59" s="425"/>
    </row>
    <row r="60" spans="1:31" ht="12.75" customHeight="1">
      <c r="A60" s="382"/>
      <c r="B60" s="450" t="s">
        <v>1331</v>
      </c>
      <c r="C60" s="438"/>
      <c r="D60" s="95"/>
      <c r="E60" s="607">
        <v>260</v>
      </c>
      <c r="F60" s="608"/>
      <c r="G60" s="787">
        <f>IF(D60="","",ROUND(E60*$D$4,-1))</f>
      </c>
      <c r="H60" s="788"/>
      <c r="I60" s="562" t="s">
        <v>1333</v>
      </c>
      <c r="J60" s="563"/>
      <c r="K60" s="563"/>
      <c r="L60" s="563"/>
      <c r="M60" s="563"/>
      <c r="N60" s="563"/>
      <c r="O60" s="564"/>
      <c r="Q60" s="382"/>
      <c r="R60" s="448" t="s">
        <v>971</v>
      </c>
      <c r="S60" s="449"/>
      <c r="T60" s="94"/>
      <c r="U60" s="597">
        <v>400</v>
      </c>
      <c r="V60" s="598"/>
      <c r="W60" s="787">
        <f t="shared" si="4"/>
      </c>
      <c r="X60" s="788"/>
      <c r="Y60" s="423" t="s">
        <v>20</v>
      </c>
      <c r="Z60" s="424"/>
      <c r="AA60" s="424"/>
      <c r="AB60" s="424"/>
      <c r="AC60" s="424"/>
      <c r="AD60" s="424"/>
      <c r="AE60" s="425"/>
    </row>
    <row r="61" spans="1:31" ht="12.75" customHeight="1">
      <c r="A61" s="382"/>
      <c r="B61" s="450" t="s">
        <v>1334</v>
      </c>
      <c r="C61" s="438"/>
      <c r="D61" s="95"/>
      <c r="E61" s="607">
        <v>270</v>
      </c>
      <c r="F61" s="608"/>
      <c r="G61" s="787">
        <f t="shared" si="5"/>
      </c>
      <c r="H61" s="788"/>
      <c r="I61" s="562" t="s">
        <v>1368</v>
      </c>
      <c r="J61" s="563"/>
      <c r="K61" s="563"/>
      <c r="L61" s="563"/>
      <c r="M61" s="563"/>
      <c r="N61" s="563"/>
      <c r="O61" s="564"/>
      <c r="Q61" s="383"/>
      <c r="R61" s="403" t="s">
        <v>991</v>
      </c>
      <c r="S61" s="404"/>
      <c r="T61" s="405"/>
      <c r="U61" s="601">
        <f>SUBTOTAL(9,U51:V60)</f>
        <v>3260</v>
      </c>
      <c r="V61" s="602"/>
      <c r="W61" s="419">
        <f>SUBTOTAL(9,W51:X60)</f>
        <v>0</v>
      </c>
      <c r="X61" s="420"/>
      <c r="Y61" s="416"/>
      <c r="Z61" s="417"/>
      <c r="AA61" s="417"/>
      <c r="AB61" s="417"/>
      <c r="AC61" s="417"/>
      <c r="AD61" s="417"/>
      <c r="AE61" s="418"/>
    </row>
    <row r="62" spans="1:31" ht="12.75" customHeight="1">
      <c r="A62" s="382"/>
      <c r="B62" s="450" t="s">
        <v>1335</v>
      </c>
      <c r="C62" s="438"/>
      <c r="D62" s="95"/>
      <c r="E62" s="607">
        <v>240</v>
      </c>
      <c r="F62" s="608"/>
      <c r="G62" s="787">
        <f>IF(D62="","",ROUND(E62*$D$4,-1))</f>
      </c>
      <c r="H62" s="788"/>
      <c r="I62" s="562" t="s">
        <v>1370</v>
      </c>
      <c r="J62" s="563"/>
      <c r="K62" s="563"/>
      <c r="L62" s="563"/>
      <c r="M62" s="563"/>
      <c r="N62" s="563"/>
      <c r="O62" s="564"/>
      <c r="R62" s="34"/>
      <c r="S62" s="34"/>
      <c r="T62" s="34"/>
      <c r="U62" s="35"/>
      <c r="V62" s="35"/>
      <c r="W62" s="57"/>
      <c r="X62" s="57"/>
      <c r="Y62" s="36"/>
      <c r="Z62" s="36"/>
      <c r="AA62" s="36"/>
      <c r="AB62" s="36"/>
      <c r="AC62" s="36"/>
      <c r="AD62" s="36"/>
      <c r="AE62" s="36"/>
    </row>
    <row r="63" spans="1:31" ht="12.75" customHeight="1">
      <c r="A63" s="382"/>
      <c r="B63" s="450" t="s">
        <v>1367</v>
      </c>
      <c r="C63" s="438"/>
      <c r="D63" s="95"/>
      <c r="E63" s="607">
        <v>180</v>
      </c>
      <c r="F63" s="608"/>
      <c r="G63" s="787">
        <f>IF(D63="","",ROUND(E63*$D$4,-1))</f>
      </c>
      <c r="H63" s="788"/>
      <c r="I63" s="562" t="s">
        <v>1369</v>
      </c>
      <c r="J63" s="563"/>
      <c r="K63" s="563"/>
      <c r="L63" s="563"/>
      <c r="M63" s="563"/>
      <c r="N63" s="563"/>
      <c r="O63" s="564"/>
      <c r="Q63" s="524" t="s">
        <v>21</v>
      </c>
      <c r="R63" s="497"/>
      <c r="S63" s="497"/>
      <c r="T63" s="525"/>
      <c r="U63" s="806">
        <f>SUBTOTAL(9,U6:V61)</f>
        <v>15900</v>
      </c>
      <c r="V63" s="806"/>
      <c r="W63" s="807">
        <f>SUBTOTAL(9,W6:X61)</f>
        <v>0</v>
      </c>
      <c r="X63" s="807"/>
      <c r="Y63" s="37"/>
      <c r="Z63" s="37"/>
      <c r="AA63" s="37"/>
      <c r="AB63" s="37"/>
      <c r="AC63" s="37"/>
      <c r="AD63" s="37"/>
      <c r="AE63" s="37"/>
    </row>
    <row r="64" spans="1:31" ht="12.75" customHeight="1">
      <c r="A64" s="382"/>
      <c r="B64" s="450" t="s">
        <v>728</v>
      </c>
      <c r="C64" s="438"/>
      <c r="D64" s="95"/>
      <c r="E64" s="607">
        <v>330</v>
      </c>
      <c r="F64" s="608"/>
      <c r="G64" s="787">
        <f t="shared" si="5"/>
      </c>
      <c r="H64" s="788"/>
      <c r="I64" s="562" t="s">
        <v>860</v>
      </c>
      <c r="J64" s="563"/>
      <c r="K64" s="563"/>
      <c r="L64" s="563"/>
      <c r="M64" s="563"/>
      <c r="N64" s="563"/>
      <c r="O64" s="564"/>
      <c r="U64" s="11"/>
      <c r="V64" s="11"/>
      <c r="W64" s="11"/>
      <c r="X64" s="11"/>
      <c r="Y64" s="37"/>
      <c r="Z64" s="37"/>
      <c r="AA64" s="37"/>
      <c r="AB64" s="37"/>
      <c r="AC64" s="37"/>
      <c r="AD64" s="37"/>
      <c r="AE64" s="37"/>
    </row>
    <row r="65" spans="1:24" ht="12.75" customHeight="1">
      <c r="A65" s="382"/>
      <c r="B65" s="450" t="s">
        <v>729</v>
      </c>
      <c r="C65" s="438"/>
      <c r="D65" s="95"/>
      <c r="E65" s="607">
        <v>430</v>
      </c>
      <c r="F65" s="608"/>
      <c r="G65" s="787">
        <f t="shared" si="5"/>
      </c>
      <c r="H65" s="788"/>
      <c r="I65" s="562" t="s">
        <v>861</v>
      </c>
      <c r="J65" s="563"/>
      <c r="K65" s="563"/>
      <c r="L65" s="563"/>
      <c r="M65" s="563"/>
      <c r="N65" s="563"/>
      <c r="O65" s="564"/>
      <c r="Q65" s="691" t="s">
        <v>2354</v>
      </c>
      <c r="R65" s="692"/>
      <c r="S65" s="692"/>
      <c r="T65" s="693"/>
      <c r="U65" s="813">
        <f>'周南市'!U94+E84+U63</f>
        <v>86730</v>
      </c>
      <c r="V65" s="814"/>
      <c r="W65" s="813">
        <f>'周南市'!W94+G84+W63</f>
        <v>0</v>
      </c>
      <c r="X65" s="814"/>
    </row>
    <row r="66" spans="1:15" ht="12.75" customHeight="1">
      <c r="A66" s="382"/>
      <c r="B66" s="450" t="s">
        <v>575</v>
      </c>
      <c r="C66" s="438"/>
      <c r="D66" s="95"/>
      <c r="E66" s="607">
        <v>310</v>
      </c>
      <c r="F66" s="608"/>
      <c r="G66" s="787">
        <f t="shared" si="5"/>
      </c>
      <c r="H66" s="788"/>
      <c r="I66" s="562" t="s">
        <v>862</v>
      </c>
      <c r="J66" s="563"/>
      <c r="K66" s="563"/>
      <c r="L66" s="563"/>
      <c r="M66" s="563"/>
      <c r="N66" s="563"/>
      <c r="O66" s="564"/>
    </row>
    <row r="67" spans="1:15" ht="12.75" customHeight="1">
      <c r="A67" s="382"/>
      <c r="B67" s="450" t="s">
        <v>576</v>
      </c>
      <c r="C67" s="438"/>
      <c r="D67" s="95"/>
      <c r="E67" s="607">
        <v>430</v>
      </c>
      <c r="F67" s="608"/>
      <c r="G67" s="787">
        <f t="shared" si="5"/>
      </c>
      <c r="H67" s="788"/>
      <c r="I67" s="562" t="s">
        <v>863</v>
      </c>
      <c r="J67" s="563"/>
      <c r="K67" s="563"/>
      <c r="L67" s="563"/>
      <c r="M67" s="563"/>
      <c r="N67" s="563"/>
      <c r="O67" s="564"/>
    </row>
    <row r="68" spans="1:15" ht="12.75" customHeight="1">
      <c r="A68" s="382"/>
      <c r="B68" s="450" t="s">
        <v>577</v>
      </c>
      <c r="C68" s="438"/>
      <c r="D68" s="95"/>
      <c r="E68" s="607">
        <v>580</v>
      </c>
      <c r="F68" s="608"/>
      <c r="G68" s="787">
        <f t="shared" si="5"/>
      </c>
      <c r="H68" s="788"/>
      <c r="I68" s="562" t="s">
        <v>5</v>
      </c>
      <c r="J68" s="563"/>
      <c r="K68" s="563"/>
      <c r="L68" s="563"/>
      <c r="M68" s="563"/>
      <c r="N68" s="563"/>
      <c r="O68" s="564"/>
    </row>
    <row r="69" spans="1:15" ht="12.75" customHeight="1">
      <c r="A69" s="382"/>
      <c r="B69" s="450" t="s">
        <v>578</v>
      </c>
      <c r="C69" s="438"/>
      <c r="D69" s="95"/>
      <c r="E69" s="607">
        <v>550</v>
      </c>
      <c r="F69" s="608"/>
      <c r="G69" s="787">
        <f t="shared" si="5"/>
      </c>
      <c r="H69" s="788"/>
      <c r="I69" s="562" t="s">
        <v>6</v>
      </c>
      <c r="J69" s="563"/>
      <c r="K69" s="563"/>
      <c r="L69" s="563"/>
      <c r="M69" s="563"/>
      <c r="N69" s="563"/>
      <c r="O69" s="564"/>
    </row>
    <row r="70" spans="1:15" ht="12.75" customHeight="1">
      <c r="A70" s="382"/>
      <c r="B70" s="448" t="s">
        <v>579</v>
      </c>
      <c r="C70" s="449"/>
      <c r="D70" s="95"/>
      <c r="E70" s="607">
        <v>430</v>
      </c>
      <c r="F70" s="608"/>
      <c r="G70" s="787">
        <f t="shared" si="5"/>
      </c>
      <c r="H70" s="788"/>
      <c r="I70" s="562" t="s">
        <v>822</v>
      </c>
      <c r="J70" s="563"/>
      <c r="K70" s="563"/>
      <c r="L70" s="563"/>
      <c r="M70" s="563"/>
      <c r="N70" s="563"/>
      <c r="O70" s="564"/>
    </row>
    <row r="71" spans="1:16" ht="12.75" customHeight="1">
      <c r="A71" s="383"/>
      <c r="B71" s="403" t="s">
        <v>991</v>
      </c>
      <c r="C71" s="404"/>
      <c r="D71" s="405"/>
      <c r="E71" s="601">
        <f>SUBTOTAL(9,E50:F70)</f>
        <v>6750</v>
      </c>
      <c r="F71" s="602"/>
      <c r="G71" s="419">
        <f>SUBTOTAL(9,G50:H70)</f>
        <v>0</v>
      </c>
      <c r="H71" s="420"/>
      <c r="I71" s="475"/>
      <c r="J71" s="476"/>
      <c r="K71" s="476"/>
      <c r="L71" s="476"/>
      <c r="M71" s="476"/>
      <c r="N71" s="476"/>
      <c r="O71" s="477"/>
      <c r="P71" s="16"/>
    </row>
    <row r="72" spans="1:15" ht="12.75" customHeight="1">
      <c r="A72" s="381" t="s">
        <v>26</v>
      </c>
      <c r="B72" s="451" t="s">
        <v>1504</v>
      </c>
      <c r="C72" s="442"/>
      <c r="D72" s="58"/>
      <c r="E72" s="607">
        <v>140</v>
      </c>
      <c r="F72" s="608"/>
      <c r="G72" s="787">
        <f>IF(D72="","",ROUND(E72*$D$4,-1))</f>
      </c>
      <c r="H72" s="788"/>
      <c r="I72" s="562" t="s">
        <v>1502</v>
      </c>
      <c r="J72" s="563"/>
      <c r="K72" s="563"/>
      <c r="L72" s="563"/>
      <c r="M72" s="563"/>
      <c r="N72" s="563"/>
      <c r="O72" s="564"/>
    </row>
    <row r="73" spans="1:16" ht="12.75" customHeight="1">
      <c r="A73" s="382"/>
      <c r="B73" s="450" t="s">
        <v>1501</v>
      </c>
      <c r="C73" s="438"/>
      <c r="D73" s="64"/>
      <c r="E73" s="607">
        <v>320</v>
      </c>
      <c r="F73" s="608"/>
      <c r="G73" s="787">
        <f>IF(D73="","",ROUND(E73*$D$4,-1))</f>
      </c>
      <c r="H73" s="788"/>
      <c r="I73" s="562" t="s">
        <v>1503</v>
      </c>
      <c r="J73" s="563"/>
      <c r="K73" s="563"/>
      <c r="L73" s="563"/>
      <c r="M73" s="563"/>
      <c r="N73" s="563"/>
      <c r="O73" s="564"/>
      <c r="P73" s="15"/>
    </row>
    <row r="74" spans="1:16" ht="12.75" customHeight="1">
      <c r="A74" s="382"/>
      <c r="B74" s="450" t="s">
        <v>747</v>
      </c>
      <c r="C74" s="438"/>
      <c r="D74" s="95"/>
      <c r="E74" s="607">
        <v>290</v>
      </c>
      <c r="F74" s="608"/>
      <c r="G74" s="787">
        <f>IF(D74="","",ROUND(E74*$D$4,-1))</f>
      </c>
      <c r="H74" s="788"/>
      <c r="I74" s="562" t="s">
        <v>750</v>
      </c>
      <c r="J74" s="563"/>
      <c r="K74" s="563"/>
      <c r="L74" s="563"/>
      <c r="M74" s="563"/>
      <c r="N74" s="563"/>
      <c r="O74" s="564"/>
      <c r="P74" s="15"/>
    </row>
    <row r="75" spans="1:15" ht="12.75" customHeight="1">
      <c r="A75" s="382"/>
      <c r="B75" s="450" t="s">
        <v>748</v>
      </c>
      <c r="C75" s="438"/>
      <c r="D75" s="95"/>
      <c r="E75" s="607">
        <v>360</v>
      </c>
      <c r="F75" s="608"/>
      <c r="G75" s="787">
        <f aca="true" t="shared" si="6" ref="G75:G81">IF(D75="","",ROUND(E75*$D$4,-1))</f>
      </c>
      <c r="H75" s="788"/>
      <c r="I75" s="562" t="s">
        <v>749</v>
      </c>
      <c r="J75" s="563"/>
      <c r="K75" s="563"/>
      <c r="L75" s="563"/>
      <c r="M75" s="563"/>
      <c r="N75" s="563"/>
      <c r="O75" s="564"/>
    </row>
    <row r="76" spans="1:16" ht="12.75" customHeight="1">
      <c r="A76" s="382"/>
      <c r="B76" s="450" t="s">
        <v>1519</v>
      </c>
      <c r="C76" s="438"/>
      <c r="D76" s="95"/>
      <c r="E76" s="607">
        <v>150</v>
      </c>
      <c r="F76" s="608"/>
      <c r="G76" s="787">
        <f>IF(D76="","",ROUND(E76*$D$4,-1))</f>
      </c>
      <c r="H76" s="788"/>
      <c r="I76" s="562" t="s">
        <v>1520</v>
      </c>
      <c r="J76" s="563"/>
      <c r="K76" s="563"/>
      <c r="L76" s="563"/>
      <c r="M76" s="563"/>
      <c r="N76" s="563"/>
      <c r="O76" s="564"/>
      <c r="P76" s="15"/>
    </row>
    <row r="77" spans="1:16" ht="12.75" customHeight="1">
      <c r="A77" s="382"/>
      <c r="B77" s="450" t="s">
        <v>1302</v>
      </c>
      <c r="C77" s="438"/>
      <c r="D77" s="95"/>
      <c r="E77" s="607">
        <v>140</v>
      </c>
      <c r="F77" s="608"/>
      <c r="G77" s="787">
        <f t="shared" si="6"/>
      </c>
      <c r="H77" s="788"/>
      <c r="I77" s="562" t="s">
        <v>1523</v>
      </c>
      <c r="J77" s="563"/>
      <c r="K77" s="563"/>
      <c r="L77" s="563"/>
      <c r="M77" s="563"/>
      <c r="N77" s="563"/>
      <c r="O77" s="564"/>
      <c r="P77" s="15"/>
    </row>
    <row r="78" spans="1:16" ht="12.75" customHeight="1">
      <c r="A78" s="382"/>
      <c r="B78" s="450" t="s">
        <v>584</v>
      </c>
      <c r="C78" s="438"/>
      <c r="D78" s="95"/>
      <c r="E78" s="607">
        <v>510</v>
      </c>
      <c r="F78" s="608"/>
      <c r="G78" s="787">
        <f t="shared" si="6"/>
      </c>
      <c r="H78" s="788"/>
      <c r="I78" s="562" t="s">
        <v>864</v>
      </c>
      <c r="J78" s="563"/>
      <c r="K78" s="563"/>
      <c r="L78" s="563"/>
      <c r="M78" s="563"/>
      <c r="N78" s="563"/>
      <c r="O78" s="564"/>
      <c r="P78" s="15"/>
    </row>
    <row r="79" spans="1:15" ht="12.75" customHeight="1">
      <c r="A79" s="382"/>
      <c r="B79" s="450" t="s">
        <v>585</v>
      </c>
      <c r="C79" s="438"/>
      <c r="D79" s="95"/>
      <c r="E79" s="607">
        <v>540</v>
      </c>
      <c r="F79" s="608"/>
      <c r="G79" s="787">
        <f t="shared" si="6"/>
      </c>
      <c r="H79" s="788"/>
      <c r="I79" s="562" t="s">
        <v>7</v>
      </c>
      <c r="J79" s="563"/>
      <c r="K79" s="563"/>
      <c r="L79" s="563"/>
      <c r="M79" s="563"/>
      <c r="N79" s="563"/>
      <c r="O79" s="564"/>
    </row>
    <row r="80" spans="1:22" ht="12.75" customHeight="1">
      <c r="A80" s="382"/>
      <c r="B80" s="450" t="s">
        <v>2385</v>
      </c>
      <c r="C80" s="438"/>
      <c r="D80" s="95"/>
      <c r="E80" s="607">
        <v>340</v>
      </c>
      <c r="F80" s="608"/>
      <c r="G80" s="787">
        <f t="shared" si="6"/>
      </c>
      <c r="H80" s="788"/>
      <c r="I80" s="562" t="s">
        <v>1389</v>
      </c>
      <c r="J80" s="563"/>
      <c r="K80" s="563"/>
      <c r="L80" s="563"/>
      <c r="M80" s="563"/>
      <c r="N80" s="563"/>
      <c r="O80" s="564"/>
      <c r="Q80" s="19"/>
      <c r="R80" s="19"/>
      <c r="S80" s="19"/>
      <c r="T80" s="19"/>
      <c r="U80" s="19"/>
      <c r="V80" s="19"/>
    </row>
    <row r="81" spans="1:22" ht="12.75" customHeight="1">
      <c r="A81" s="382"/>
      <c r="B81" s="448" t="s">
        <v>1382</v>
      </c>
      <c r="C81" s="449"/>
      <c r="D81" s="95"/>
      <c r="E81" s="607">
        <v>230</v>
      </c>
      <c r="F81" s="608"/>
      <c r="G81" s="787">
        <f t="shared" si="6"/>
      </c>
      <c r="H81" s="788"/>
      <c r="I81" s="562" t="s">
        <v>823</v>
      </c>
      <c r="J81" s="563"/>
      <c r="K81" s="563"/>
      <c r="L81" s="563"/>
      <c r="M81" s="563"/>
      <c r="N81" s="563"/>
      <c r="O81" s="564"/>
      <c r="P81" s="15"/>
      <c r="Q81" s="19"/>
      <c r="R81" s="19"/>
      <c r="S81" s="19"/>
      <c r="T81" s="19"/>
      <c r="U81" s="19"/>
      <c r="V81" s="19"/>
    </row>
    <row r="82" spans="1:22" ht="12.75" customHeight="1">
      <c r="A82" s="383"/>
      <c r="B82" s="403" t="s">
        <v>991</v>
      </c>
      <c r="C82" s="404"/>
      <c r="D82" s="405"/>
      <c r="E82" s="601">
        <f>SUBTOTAL(9,E72:F81)</f>
        <v>3020</v>
      </c>
      <c r="F82" s="602"/>
      <c r="G82" s="419">
        <f>SUBTOTAL(9,G72:H81)</f>
        <v>0</v>
      </c>
      <c r="H82" s="420"/>
      <c r="I82" s="416"/>
      <c r="J82" s="417"/>
      <c r="K82" s="417"/>
      <c r="L82" s="417"/>
      <c r="M82" s="417"/>
      <c r="N82" s="417"/>
      <c r="O82" s="418"/>
      <c r="P82" s="15"/>
      <c r="Q82" s="37"/>
      <c r="R82" s="37"/>
      <c r="S82" s="37"/>
      <c r="T82" s="37"/>
      <c r="U82" s="37"/>
      <c r="V82" s="37"/>
    </row>
    <row r="83" spans="9:31" ht="12.75" customHeight="1">
      <c r="I83" s="19"/>
      <c r="J83" s="19"/>
      <c r="K83" s="19"/>
      <c r="L83" s="19"/>
      <c r="M83" s="19"/>
      <c r="N83" s="19"/>
      <c r="O83" s="19"/>
      <c r="P83" s="15"/>
      <c r="R83" s="97"/>
      <c r="S83" s="97"/>
      <c r="T83" s="97"/>
      <c r="U83" s="98"/>
      <c r="V83" s="98"/>
      <c r="W83" s="98"/>
      <c r="X83" s="98"/>
      <c r="Y83" s="37"/>
      <c r="Z83" s="37"/>
      <c r="AA83" s="37"/>
      <c r="AB83" s="37"/>
      <c r="AC83" s="37"/>
      <c r="AD83" s="37"/>
      <c r="AE83" s="37"/>
    </row>
    <row r="84" spans="1:17" ht="12.75" customHeight="1">
      <c r="A84" s="524" t="s">
        <v>8</v>
      </c>
      <c r="B84" s="497"/>
      <c r="C84" s="497"/>
      <c r="D84" s="525"/>
      <c r="E84" s="414">
        <f>SUBTOTAL(9,E6:F82)</f>
        <v>22490</v>
      </c>
      <c r="F84" s="414"/>
      <c r="G84" s="414">
        <f>SUBTOTAL(9,G6:H82)</f>
        <v>0</v>
      </c>
      <c r="H84" s="414"/>
      <c r="I84" s="19"/>
      <c r="J84" s="19"/>
      <c r="K84" s="19"/>
      <c r="L84" s="19"/>
      <c r="M84" s="19"/>
      <c r="N84" s="19"/>
      <c r="P84" s="15"/>
      <c r="Q84" s="15"/>
    </row>
    <row r="85" spans="1:31" ht="12.75" customHeight="1">
      <c r="A85" s="527" t="str">
        <f>'集計表'!A131</f>
        <v>株式会社毎日メディアサービス山口</v>
      </c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527"/>
      <c r="O85" s="527"/>
      <c r="P85" s="527"/>
      <c r="Q85" s="527"/>
      <c r="R85" s="527"/>
      <c r="S85" s="527"/>
      <c r="T85" s="527"/>
      <c r="U85" s="527"/>
      <c r="V85" s="527"/>
      <c r="W85" s="527"/>
      <c r="X85" s="527"/>
      <c r="Y85" s="527"/>
      <c r="Z85" s="527"/>
      <c r="AA85" s="527"/>
      <c r="AB85" s="527"/>
      <c r="AC85" s="527"/>
      <c r="AD85" s="527"/>
      <c r="AE85" s="527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2:31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Q87" s="15"/>
      <c r="AC87" s="19"/>
      <c r="AD87" s="19"/>
      <c r="AE87" s="19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2:31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Y91" s="19"/>
      <c r="Z91" s="19"/>
      <c r="AA91" s="19"/>
      <c r="AB91" s="19"/>
      <c r="AC91" s="19"/>
      <c r="AD91" s="19"/>
      <c r="AE91" s="19"/>
    </row>
    <row r="92" spans="2:31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Y92" s="19"/>
      <c r="Z92" s="19"/>
      <c r="AA92" s="19"/>
      <c r="AB92" s="19"/>
      <c r="AC92" s="19"/>
      <c r="AD92" s="19"/>
      <c r="AE92" s="19"/>
    </row>
    <row r="93" spans="25:31" ht="12.75" customHeight="1">
      <c r="Y93" s="19"/>
      <c r="Z93" s="19"/>
      <c r="AA93" s="19"/>
      <c r="AB93" s="19"/>
      <c r="AC93" s="19"/>
      <c r="AD93" s="19"/>
      <c r="AE93" s="19"/>
    </row>
    <row r="94" spans="25:31" ht="11.25">
      <c r="Y94" s="19"/>
      <c r="Z94" s="19"/>
      <c r="AA94" s="19"/>
      <c r="AB94" s="19"/>
      <c r="AC94" s="19"/>
      <c r="AD94" s="19"/>
      <c r="AE94" s="19"/>
    </row>
    <row r="95" spans="25:31" ht="11.25">
      <c r="Y95" s="19"/>
      <c r="Z95" s="19"/>
      <c r="AA95" s="19"/>
      <c r="AB95" s="19"/>
      <c r="AC95" s="19"/>
      <c r="AD95" s="19"/>
      <c r="AE95" s="19"/>
    </row>
    <row r="96" spans="25:31" ht="11.25">
      <c r="Y96" s="19"/>
      <c r="Z96" s="19"/>
      <c r="AA96" s="19"/>
      <c r="AB96" s="19"/>
      <c r="AC96" s="19"/>
      <c r="AD96" s="19"/>
      <c r="AE96" s="19"/>
    </row>
    <row r="97" spans="25:31" ht="11.25">
      <c r="Y97" s="23"/>
      <c r="Z97" s="23"/>
      <c r="AA97" s="23"/>
      <c r="AB97" s="23"/>
      <c r="AC97" s="23"/>
      <c r="AD97" s="23"/>
      <c r="AE97" s="23"/>
    </row>
    <row r="99" spans="25:31" ht="12">
      <c r="Y99" s="15"/>
      <c r="Z99" s="15"/>
      <c r="AA99" s="15"/>
      <c r="AB99" s="15"/>
      <c r="AC99" s="15"/>
      <c r="AD99" s="15"/>
      <c r="AE99" s="15"/>
    </row>
    <row r="100" spans="18:31" ht="12"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8:31" ht="12"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8:31" ht="12"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8:31" ht="12"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8:31" ht="12"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6" spans="18:31" ht="12"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8:31" ht="12"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</row>
  </sheetData>
  <sheetProtection password="DE98" sheet="1"/>
  <protectedRanges>
    <protectedRange sqref="D4 D6:D8 D50:D70 T51:T60 D72:D81 D29:D48 T6:T49" name="範囲1"/>
    <protectedRange sqref="D9:D27" name="範囲1_2"/>
    <protectedRange sqref="W51:X60 G50:H70 G72:H81 G6:H27 G29:H48 W6:X49" name="範囲1_4"/>
  </protectedRanges>
  <mergeCells count="575">
    <mergeCell ref="A84:D84"/>
    <mergeCell ref="A72:A82"/>
    <mergeCell ref="A50:A71"/>
    <mergeCell ref="A29:A49"/>
    <mergeCell ref="I47:O47"/>
    <mergeCell ref="E46:F46"/>
    <mergeCell ref="G46:H46"/>
    <mergeCell ref="I46:O46"/>
    <mergeCell ref="B65:C65"/>
    <mergeCell ref="B64:C64"/>
    <mergeCell ref="A6:A28"/>
    <mergeCell ref="U65:V65"/>
    <mergeCell ref="B63:C63"/>
    <mergeCell ref="B23:C23"/>
    <mergeCell ref="B37:C37"/>
    <mergeCell ref="B45:C45"/>
    <mergeCell ref="E45:F45"/>
    <mergeCell ref="B22:C22"/>
    <mergeCell ref="E57:F57"/>
    <mergeCell ref="G45:H45"/>
    <mergeCell ref="B62:C62"/>
    <mergeCell ref="B61:C61"/>
    <mergeCell ref="B60:C60"/>
    <mergeCell ref="E56:F56"/>
    <mergeCell ref="B34:C34"/>
    <mergeCell ref="B44:C44"/>
    <mergeCell ref="B43:C43"/>
    <mergeCell ref="E39:F39"/>
    <mergeCell ref="B40:C40"/>
    <mergeCell ref="E36:F36"/>
    <mergeCell ref="E65:F65"/>
    <mergeCell ref="G65:H65"/>
    <mergeCell ref="E64:F64"/>
    <mergeCell ref="G67:H67"/>
    <mergeCell ref="E60:F60"/>
    <mergeCell ref="G58:H58"/>
    <mergeCell ref="I70:O70"/>
    <mergeCell ref="B71:D71"/>
    <mergeCell ref="B76:C76"/>
    <mergeCell ref="I69:O69"/>
    <mergeCell ref="W65:X65"/>
    <mergeCell ref="B66:C66"/>
    <mergeCell ref="E67:F67"/>
    <mergeCell ref="G69:H69"/>
    <mergeCell ref="B67:C67"/>
    <mergeCell ref="G70:H70"/>
    <mergeCell ref="E23:F23"/>
    <mergeCell ref="E29:F29"/>
    <mergeCell ref="B42:C42"/>
    <mergeCell ref="E40:F40"/>
    <mergeCell ref="I67:O67"/>
    <mergeCell ref="G59:H59"/>
    <mergeCell ref="E53:F53"/>
    <mergeCell ref="B28:D28"/>
    <mergeCell ref="I24:O24"/>
    <mergeCell ref="E59:F59"/>
    <mergeCell ref="E69:F69"/>
    <mergeCell ref="E66:F66"/>
    <mergeCell ref="G68:H68"/>
    <mergeCell ref="B69:C69"/>
    <mergeCell ref="B82:D82"/>
    <mergeCell ref="B75:C75"/>
    <mergeCell ref="B74:C74"/>
    <mergeCell ref="B73:C73"/>
    <mergeCell ref="B77:C77"/>
    <mergeCell ref="B72:C72"/>
    <mergeCell ref="B70:C70"/>
    <mergeCell ref="B81:C81"/>
    <mergeCell ref="B80:C80"/>
    <mergeCell ref="B79:C79"/>
    <mergeCell ref="B78:C78"/>
    <mergeCell ref="E20:F20"/>
    <mergeCell ref="E25:F25"/>
    <mergeCell ref="E22:F22"/>
    <mergeCell ref="E28:F28"/>
    <mergeCell ref="B31:C31"/>
    <mergeCell ref="E32:F32"/>
    <mergeCell ref="B25:C25"/>
    <mergeCell ref="B27:C27"/>
    <mergeCell ref="E27:F27"/>
    <mergeCell ref="E30:F30"/>
    <mergeCell ref="B35:C35"/>
    <mergeCell ref="B33:C33"/>
    <mergeCell ref="E34:F34"/>
    <mergeCell ref="E35:F35"/>
    <mergeCell ref="E33:F33"/>
    <mergeCell ref="B36:C36"/>
    <mergeCell ref="B39:C39"/>
    <mergeCell ref="E38:F38"/>
    <mergeCell ref="B38:C38"/>
    <mergeCell ref="E37:F37"/>
    <mergeCell ref="E42:F42"/>
    <mergeCell ref="E44:F44"/>
    <mergeCell ref="B41:C41"/>
    <mergeCell ref="E41:F41"/>
    <mergeCell ref="B52:C52"/>
    <mergeCell ref="B51:C51"/>
    <mergeCell ref="E49:F49"/>
    <mergeCell ref="E50:F50"/>
    <mergeCell ref="E47:F47"/>
    <mergeCell ref="E43:F43"/>
    <mergeCell ref="B47:C47"/>
    <mergeCell ref="B50:C50"/>
    <mergeCell ref="B54:C54"/>
    <mergeCell ref="B56:C56"/>
    <mergeCell ref="B55:C55"/>
    <mergeCell ref="B46:C46"/>
    <mergeCell ref="B48:C48"/>
    <mergeCell ref="B58:C58"/>
    <mergeCell ref="B57:C57"/>
    <mergeCell ref="G54:H54"/>
    <mergeCell ref="B53:C53"/>
    <mergeCell ref="R57:S57"/>
    <mergeCell ref="I55:O55"/>
    <mergeCell ref="G56:H56"/>
    <mergeCell ref="E55:F55"/>
    <mergeCell ref="G55:H55"/>
    <mergeCell ref="R51:S51"/>
    <mergeCell ref="R54:S54"/>
    <mergeCell ref="R52:S52"/>
    <mergeCell ref="G52:H52"/>
    <mergeCell ref="G57:H57"/>
    <mergeCell ref="R49:S49"/>
    <mergeCell ref="I57:O57"/>
    <mergeCell ref="G53:H53"/>
    <mergeCell ref="I51:O51"/>
    <mergeCell ref="I65:O65"/>
    <mergeCell ref="I60:O60"/>
    <mergeCell ref="I68:O68"/>
    <mergeCell ref="R59:S59"/>
    <mergeCell ref="G61:H61"/>
    <mergeCell ref="I62:O62"/>
    <mergeCell ref="E68:F68"/>
    <mergeCell ref="B59:C59"/>
    <mergeCell ref="G62:H62"/>
    <mergeCell ref="B68:C68"/>
    <mergeCell ref="R60:S60"/>
    <mergeCell ref="G64:H64"/>
    <mergeCell ref="G60:H60"/>
    <mergeCell ref="I64:O64"/>
    <mergeCell ref="I59:O59"/>
    <mergeCell ref="G63:H63"/>
    <mergeCell ref="I48:O48"/>
    <mergeCell ref="I49:O49"/>
    <mergeCell ref="G47:H47"/>
    <mergeCell ref="G48:H48"/>
    <mergeCell ref="G43:H43"/>
    <mergeCell ref="R40:S40"/>
    <mergeCell ref="G44:H44"/>
    <mergeCell ref="I43:O43"/>
    <mergeCell ref="R45:S45"/>
    <mergeCell ref="I45:O45"/>
    <mergeCell ref="G24:H24"/>
    <mergeCell ref="I31:O31"/>
    <mergeCell ref="G34:H34"/>
    <mergeCell ref="G42:H42"/>
    <mergeCell ref="G41:H41"/>
    <mergeCell ref="G39:H39"/>
    <mergeCell ref="G35:H35"/>
    <mergeCell ref="G31:H31"/>
    <mergeCell ref="I33:O33"/>
    <mergeCell ref="I38:O38"/>
    <mergeCell ref="G26:H26"/>
    <mergeCell ref="G21:H21"/>
    <mergeCell ref="G30:H30"/>
    <mergeCell ref="R42:S42"/>
    <mergeCell ref="I40:O40"/>
    <mergeCell ref="I41:O41"/>
    <mergeCell ref="R39:S39"/>
    <mergeCell ref="R41:S41"/>
    <mergeCell ref="G38:H38"/>
    <mergeCell ref="G36:H36"/>
    <mergeCell ref="B24:C24"/>
    <mergeCell ref="E24:F24"/>
    <mergeCell ref="E31:F31"/>
    <mergeCell ref="G23:H23"/>
    <mergeCell ref="B49:D49"/>
    <mergeCell ref="G29:H29"/>
    <mergeCell ref="G28:H28"/>
    <mergeCell ref="G27:H27"/>
    <mergeCell ref="B30:C30"/>
    <mergeCell ref="B29:C29"/>
    <mergeCell ref="B18:C18"/>
    <mergeCell ref="G22:H22"/>
    <mergeCell ref="G32:H32"/>
    <mergeCell ref="G33:H33"/>
    <mergeCell ref="E21:F21"/>
    <mergeCell ref="B32:C32"/>
    <mergeCell ref="B21:C21"/>
    <mergeCell ref="E19:F19"/>
    <mergeCell ref="B19:C19"/>
    <mergeCell ref="G25:H25"/>
    <mergeCell ref="E10:F10"/>
    <mergeCell ref="G17:H17"/>
    <mergeCell ref="E18:F18"/>
    <mergeCell ref="E14:F14"/>
    <mergeCell ref="G16:H16"/>
    <mergeCell ref="E11:F11"/>
    <mergeCell ref="E17:F17"/>
    <mergeCell ref="G18:H18"/>
    <mergeCell ref="I14:O14"/>
    <mergeCell ref="B13:C13"/>
    <mergeCell ref="E15:F15"/>
    <mergeCell ref="B14:C14"/>
    <mergeCell ref="I15:O15"/>
    <mergeCell ref="I17:O17"/>
    <mergeCell ref="E16:F16"/>
    <mergeCell ref="B15:C15"/>
    <mergeCell ref="I16:O16"/>
    <mergeCell ref="G7:H7"/>
    <mergeCell ref="G9:H9"/>
    <mergeCell ref="G11:H11"/>
    <mergeCell ref="G13:H13"/>
    <mergeCell ref="G10:H10"/>
    <mergeCell ref="G8:H8"/>
    <mergeCell ref="G12:H12"/>
    <mergeCell ref="U22:V22"/>
    <mergeCell ref="U34:V34"/>
    <mergeCell ref="R31:S31"/>
    <mergeCell ref="U26:V26"/>
    <mergeCell ref="R27:S27"/>
    <mergeCell ref="R33:S33"/>
    <mergeCell ref="U30:V30"/>
    <mergeCell ref="R29:S29"/>
    <mergeCell ref="R34:S34"/>
    <mergeCell ref="R30:S30"/>
    <mergeCell ref="Y30:AE30"/>
    <mergeCell ref="W29:X29"/>
    <mergeCell ref="Y32:AE32"/>
    <mergeCell ref="W30:X30"/>
    <mergeCell ref="W33:X33"/>
    <mergeCell ref="W32:X32"/>
    <mergeCell ref="Y31:AE31"/>
    <mergeCell ref="U37:V37"/>
    <mergeCell ref="U36:V36"/>
    <mergeCell ref="Y41:AE41"/>
    <mergeCell ref="Y34:AE34"/>
    <mergeCell ref="Y35:AE35"/>
    <mergeCell ref="W40:X40"/>
    <mergeCell ref="Y36:AE36"/>
    <mergeCell ref="Y39:AE39"/>
    <mergeCell ref="Y37:AE37"/>
    <mergeCell ref="U35:V35"/>
    <mergeCell ref="W26:X26"/>
    <mergeCell ref="W28:X28"/>
    <mergeCell ref="R26:S26"/>
    <mergeCell ref="Y33:AE33"/>
    <mergeCell ref="U33:V33"/>
    <mergeCell ref="U28:V28"/>
    <mergeCell ref="U32:V32"/>
    <mergeCell ref="Y27:AE27"/>
    <mergeCell ref="W27:X27"/>
    <mergeCell ref="Y29:AE29"/>
    <mergeCell ref="Y24:AE24"/>
    <mergeCell ref="Y25:AE25"/>
    <mergeCell ref="W25:X25"/>
    <mergeCell ref="R32:S32"/>
    <mergeCell ref="R28:S28"/>
    <mergeCell ref="U29:V29"/>
    <mergeCell ref="U27:V27"/>
    <mergeCell ref="U31:V31"/>
    <mergeCell ref="U25:V25"/>
    <mergeCell ref="U24:V24"/>
    <mergeCell ref="W23:X23"/>
    <mergeCell ref="U19:V19"/>
    <mergeCell ref="R17:S17"/>
    <mergeCell ref="R21:S21"/>
    <mergeCell ref="U21:V21"/>
    <mergeCell ref="W22:X22"/>
    <mergeCell ref="W21:X21"/>
    <mergeCell ref="U23:V23"/>
    <mergeCell ref="U17:V17"/>
    <mergeCell ref="R18:S18"/>
    <mergeCell ref="U16:V16"/>
    <mergeCell ref="R25:S25"/>
    <mergeCell ref="R24:S24"/>
    <mergeCell ref="I19:O19"/>
    <mergeCell ref="R20:S20"/>
    <mergeCell ref="U20:V20"/>
    <mergeCell ref="R22:S22"/>
    <mergeCell ref="I23:O23"/>
    <mergeCell ref="R23:S23"/>
    <mergeCell ref="I20:O20"/>
    <mergeCell ref="D1:F1"/>
    <mergeCell ref="R2:S2"/>
    <mergeCell ref="R15:S15"/>
    <mergeCell ref="V2:W2"/>
    <mergeCell ref="U15:V15"/>
    <mergeCell ref="W8:X8"/>
    <mergeCell ref="W6:X6"/>
    <mergeCell ref="R13:S13"/>
    <mergeCell ref="W14:X14"/>
    <mergeCell ref="W15:X15"/>
    <mergeCell ref="A1:C1"/>
    <mergeCell ref="A2:C2"/>
    <mergeCell ref="F2:I2"/>
    <mergeCell ref="I6:O6"/>
    <mergeCell ref="A4:C4"/>
    <mergeCell ref="G5:H5"/>
    <mergeCell ref="A3:C3"/>
    <mergeCell ref="D3:U3"/>
    <mergeCell ref="E6:F6"/>
    <mergeCell ref="R6:S6"/>
    <mergeCell ref="AB4:AD4"/>
    <mergeCell ref="Y6:AE6"/>
    <mergeCell ref="V3:W3"/>
    <mergeCell ref="R9:S9"/>
    <mergeCell ref="Y4:Z4"/>
    <mergeCell ref="Y8:AE8"/>
    <mergeCell ref="Y7:AE7"/>
    <mergeCell ref="R5:T5"/>
    <mergeCell ref="W9:X9"/>
    <mergeCell ref="U7:V7"/>
    <mergeCell ref="U6:V6"/>
    <mergeCell ref="U13:V13"/>
    <mergeCell ref="R7:S7"/>
    <mergeCell ref="W7:X7"/>
    <mergeCell ref="U8:V8"/>
    <mergeCell ref="R8:S8"/>
    <mergeCell ref="R11:S11"/>
    <mergeCell ref="W11:X11"/>
    <mergeCell ref="R10:S10"/>
    <mergeCell ref="U11:V11"/>
    <mergeCell ref="D4:F4"/>
    <mergeCell ref="I9:O9"/>
    <mergeCell ref="I7:O7"/>
    <mergeCell ref="B5:D5"/>
    <mergeCell ref="G6:H6"/>
    <mergeCell ref="I5:O5"/>
    <mergeCell ref="B9:C9"/>
    <mergeCell ref="E8:F8"/>
    <mergeCell ref="I8:O8"/>
    <mergeCell ref="E7:F7"/>
    <mergeCell ref="AC1:AE1"/>
    <mergeCell ref="D2:E2"/>
    <mergeCell ref="G1:Y1"/>
    <mergeCell ref="X3:AD3"/>
    <mergeCell ref="E5:F5"/>
    <mergeCell ref="U5:V5"/>
    <mergeCell ref="W5:X5"/>
    <mergeCell ref="Y5:AE5"/>
    <mergeCell ref="L2:O2"/>
    <mergeCell ref="X2:AE2"/>
    <mergeCell ref="Y16:AE16"/>
    <mergeCell ref="I18:O18"/>
    <mergeCell ref="I21:O21"/>
    <mergeCell ref="Y14:AE14"/>
    <mergeCell ref="U14:V14"/>
    <mergeCell ref="W16:X16"/>
    <mergeCell ref="W18:X18"/>
    <mergeCell ref="R16:S16"/>
    <mergeCell ref="U18:V18"/>
    <mergeCell ref="R19:S19"/>
    <mergeCell ref="W17:X17"/>
    <mergeCell ref="W19:X19"/>
    <mergeCell ref="W24:X24"/>
    <mergeCell ref="Y26:AE26"/>
    <mergeCell ref="Y18:AE18"/>
    <mergeCell ref="Y19:AE19"/>
    <mergeCell ref="W20:X20"/>
    <mergeCell ref="Y21:AE21"/>
    <mergeCell ref="Y22:AE22"/>
    <mergeCell ref="Y23:AE23"/>
    <mergeCell ref="W47:X47"/>
    <mergeCell ref="W45:X45"/>
    <mergeCell ref="Y48:AE48"/>
    <mergeCell ref="W41:X41"/>
    <mergeCell ref="W31:X31"/>
    <mergeCell ref="W35:X35"/>
    <mergeCell ref="W34:X34"/>
    <mergeCell ref="Y42:AE42"/>
    <mergeCell ref="Y40:AE40"/>
    <mergeCell ref="Y44:AE44"/>
    <mergeCell ref="W44:X44"/>
    <mergeCell ref="Y43:AE43"/>
    <mergeCell ref="W42:X42"/>
    <mergeCell ref="Y46:AE46"/>
    <mergeCell ref="W43:X43"/>
    <mergeCell ref="Y45:AE45"/>
    <mergeCell ref="Y58:AE58"/>
    <mergeCell ref="W56:X56"/>
    <mergeCell ref="Y49:AE49"/>
    <mergeCell ref="Y51:AE51"/>
    <mergeCell ref="W51:X51"/>
    <mergeCell ref="Y52:AE52"/>
    <mergeCell ref="W53:X53"/>
    <mergeCell ref="W50:X50"/>
    <mergeCell ref="W49:X49"/>
    <mergeCell ref="Y50:AE50"/>
    <mergeCell ref="U58:V58"/>
    <mergeCell ref="I63:O63"/>
    <mergeCell ref="I61:O61"/>
    <mergeCell ref="I53:O53"/>
    <mergeCell ref="I66:O66"/>
    <mergeCell ref="R61:T61"/>
    <mergeCell ref="U55:V55"/>
    <mergeCell ref="R58:S58"/>
    <mergeCell ref="I56:O56"/>
    <mergeCell ref="R53:S53"/>
    <mergeCell ref="U52:V52"/>
    <mergeCell ref="I72:O72"/>
    <mergeCell ref="I74:O74"/>
    <mergeCell ref="E75:F75"/>
    <mergeCell ref="I71:O71"/>
    <mergeCell ref="E74:F74"/>
    <mergeCell ref="G72:H72"/>
    <mergeCell ref="I75:O75"/>
    <mergeCell ref="G71:H71"/>
    <mergeCell ref="E71:F71"/>
    <mergeCell ref="G80:H80"/>
    <mergeCell ref="I77:O77"/>
    <mergeCell ref="I73:O73"/>
    <mergeCell ref="I79:O79"/>
    <mergeCell ref="I76:O76"/>
    <mergeCell ref="G75:H75"/>
    <mergeCell ref="G76:H76"/>
    <mergeCell ref="G74:H74"/>
    <mergeCell ref="G73:H73"/>
    <mergeCell ref="G78:H78"/>
    <mergeCell ref="E80:F80"/>
    <mergeCell ref="G79:H79"/>
    <mergeCell ref="G77:H77"/>
    <mergeCell ref="I78:O78"/>
    <mergeCell ref="E76:F76"/>
    <mergeCell ref="E84:F84"/>
    <mergeCell ref="I82:O82"/>
    <mergeCell ref="G82:H82"/>
    <mergeCell ref="I80:O80"/>
    <mergeCell ref="I81:O81"/>
    <mergeCell ref="G84:H84"/>
    <mergeCell ref="E81:F81"/>
    <mergeCell ref="E82:F82"/>
    <mergeCell ref="G81:H81"/>
    <mergeCell ref="R47:S47"/>
    <mergeCell ref="E52:F52"/>
    <mergeCell ref="E79:F79"/>
    <mergeCell ref="E78:F78"/>
    <mergeCell ref="E77:F77"/>
    <mergeCell ref="E72:F72"/>
    <mergeCell ref="R14:S14"/>
    <mergeCell ref="I50:O50"/>
    <mergeCell ref="R55:S55"/>
    <mergeCell ref="R56:S56"/>
    <mergeCell ref="I58:O58"/>
    <mergeCell ref="I52:O52"/>
    <mergeCell ref="I39:O39"/>
    <mergeCell ref="I42:O42"/>
    <mergeCell ref="R37:S37"/>
    <mergeCell ref="I22:O22"/>
    <mergeCell ref="U50:V50"/>
    <mergeCell ref="W55:X55"/>
    <mergeCell ref="U57:V57"/>
    <mergeCell ref="R50:T50"/>
    <mergeCell ref="I54:O54"/>
    <mergeCell ref="I26:O26"/>
    <mergeCell ref="I35:O35"/>
    <mergeCell ref="R44:S44"/>
    <mergeCell ref="R35:S35"/>
    <mergeCell ref="R38:S38"/>
    <mergeCell ref="W63:X63"/>
    <mergeCell ref="W61:X61"/>
    <mergeCell ref="I29:O29"/>
    <mergeCell ref="I27:O27"/>
    <mergeCell ref="I34:O34"/>
    <mergeCell ref="W52:X52"/>
    <mergeCell ref="W48:X48"/>
    <mergeCell ref="W46:X46"/>
    <mergeCell ref="R48:S48"/>
    <mergeCell ref="I44:O44"/>
    <mergeCell ref="Y61:AE61"/>
    <mergeCell ref="U63:V63"/>
    <mergeCell ref="W60:X60"/>
    <mergeCell ref="U61:V61"/>
    <mergeCell ref="Y57:AE57"/>
    <mergeCell ref="Y55:AE55"/>
    <mergeCell ref="Y56:AE56"/>
    <mergeCell ref="W58:X58"/>
    <mergeCell ref="W57:X57"/>
    <mergeCell ref="U56:V56"/>
    <mergeCell ref="E73:F73"/>
    <mergeCell ref="E70:F70"/>
    <mergeCell ref="E63:F63"/>
    <mergeCell ref="E58:F58"/>
    <mergeCell ref="G49:H49"/>
    <mergeCell ref="E51:F51"/>
    <mergeCell ref="E62:F62"/>
    <mergeCell ref="E54:F54"/>
    <mergeCell ref="E61:F61"/>
    <mergeCell ref="G66:H66"/>
    <mergeCell ref="R36:S36"/>
    <mergeCell ref="I25:O25"/>
    <mergeCell ref="I30:O30"/>
    <mergeCell ref="I28:O28"/>
    <mergeCell ref="R43:S43"/>
    <mergeCell ref="I32:O32"/>
    <mergeCell ref="Y10:AE10"/>
    <mergeCell ref="W10:X10"/>
    <mergeCell ref="U38:V38"/>
    <mergeCell ref="W36:X36"/>
    <mergeCell ref="Y11:AE11"/>
    <mergeCell ref="Y9:AE9"/>
    <mergeCell ref="Y15:AE15"/>
    <mergeCell ref="Y17:AE17"/>
    <mergeCell ref="Y20:AE20"/>
    <mergeCell ref="Y28:AE28"/>
    <mergeCell ref="W39:X39"/>
    <mergeCell ref="Y13:AE13"/>
    <mergeCell ref="I12:O12"/>
    <mergeCell ref="I13:O13"/>
    <mergeCell ref="W37:X37"/>
    <mergeCell ref="Y38:AE38"/>
    <mergeCell ref="W38:X38"/>
    <mergeCell ref="U39:V39"/>
    <mergeCell ref="I37:O37"/>
    <mergeCell ref="I36:O36"/>
    <mergeCell ref="U41:V41"/>
    <mergeCell ref="Y47:AE47"/>
    <mergeCell ref="U48:V48"/>
    <mergeCell ref="B11:C11"/>
    <mergeCell ref="B17:C17"/>
    <mergeCell ref="R46:S46"/>
    <mergeCell ref="G37:H37"/>
    <mergeCell ref="G40:H40"/>
    <mergeCell ref="U40:V40"/>
    <mergeCell ref="U42:V42"/>
    <mergeCell ref="B7:C7"/>
    <mergeCell ref="E13:F13"/>
    <mergeCell ref="B12:C12"/>
    <mergeCell ref="W13:X13"/>
    <mergeCell ref="I10:O10"/>
    <mergeCell ref="I11:O11"/>
    <mergeCell ref="B8:C8"/>
    <mergeCell ref="U9:V9"/>
    <mergeCell ref="U10:V10"/>
    <mergeCell ref="B10:C10"/>
    <mergeCell ref="B6:C6"/>
    <mergeCell ref="B26:C26"/>
    <mergeCell ref="E26:F26"/>
    <mergeCell ref="G19:H19"/>
    <mergeCell ref="G14:H14"/>
    <mergeCell ref="B16:C16"/>
    <mergeCell ref="G15:H15"/>
    <mergeCell ref="E9:F9"/>
    <mergeCell ref="E12:F12"/>
    <mergeCell ref="B20:C20"/>
    <mergeCell ref="Y53:AE53"/>
    <mergeCell ref="Y54:AE54"/>
    <mergeCell ref="G20:H20"/>
    <mergeCell ref="U60:V60"/>
    <mergeCell ref="U59:V59"/>
    <mergeCell ref="U47:V47"/>
    <mergeCell ref="U49:V49"/>
    <mergeCell ref="U46:V46"/>
    <mergeCell ref="U44:V44"/>
    <mergeCell ref="U43:V43"/>
    <mergeCell ref="Y60:AE60"/>
    <mergeCell ref="Y59:AE59"/>
    <mergeCell ref="W59:X59"/>
    <mergeCell ref="E48:F48"/>
    <mergeCell ref="G51:H51"/>
    <mergeCell ref="G50:H50"/>
    <mergeCell ref="W54:X54"/>
    <mergeCell ref="U54:V54"/>
    <mergeCell ref="U51:V51"/>
    <mergeCell ref="U53:V53"/>
    <mergeCell ref="A85:AE85"/>
    <mergeCell ref="R12:S12"/>
    <mergeCell ref="U12:V12"/>
    <mergeCell ref="W12:X12"/>
    <mergeCell ref="Y12:AE12"/>
    <mergeCell ref="Q63:T63"/>
    <mergeCell ref="Q65:T65"/>
    <mergeCell ref="Q51:Q61"/>
    <mergeCell ref="Q6:Q50"/>
    <mergeCell ref="U45:V45"/>
  </mergeCells>
  <printOptions horizontalCentered="1"/>
  <pageMargins left="0.2" right="0.21" top="0.2" bottom="0.2" header="0.2" footer="0.2"/>
  <pageSetup horizontalDpi="600" verticalDpi="600" orientation="portrait" paperSize="9" scale="75" r:id="rId1"/>
  <headerFooter alignWithMargins="0">
    <oddFooter>&amp;R&amp;"MS UI Gothic,標準"&amp;10&amp;P／&amp;N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AI89"/>
  <sheetViews>
    <sheetView showZeros="0" view="pageBreakPreview" zoomScaleSheetLayoutView="100" zoomScalePageLayoutView="0" workbookViewId="0" topLeftCell="A1">
      <selection activeCell="AK11" sqref="AK1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7" t="s">
        <v>992</v>
      </c>
      <c r="B1" s="158"/>
      <c r="C1" s="158"/>
      <c r="D1" s="498" t="s">
        <v>1012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75">
        <f>'集計表'!AD1</f>
        <v>44044</v>
      </c>
      <c r="AD1" s="175"/>
      <c r="AE1" s="176"/>
    </row>
    <row r="2" spans="1:31" ht="18.75" customHeight="1">
      <c r="A2" s="491" t="s">
        <v>973</v>
      </c>
      <c r="B2" s="492"/>
      <c r="C2" s="493"/>
      <c r="D2" s="507">
        <f>'集計表'!E2</f>
        <v>2020</v>
      </c>
      <c r="E2" s="507"/>
      <c r="F2" s="511">
        <f>'集計表'!G2</f>
        <v>-3</v>
      </c>
      <c r="G2" s="512"/>
      <c r="H2" s="512"/>
      <c r="I2" s="512"/>
      <c r="J2" s="71" t="s">
        <v>1809</v>
      </c>
      <c r="K2" s="3" t="s">
        <v>1013</v>
      </c>
      <c r="L2" s="511">
        <f>'集計表'!M2</f>
        <v>-1</v>
      </c>
      <c r="M2" s="512"/>
      <c r="N2" s="512"/>
      <c r="O2" s="512"/>
      <c r="P2" s="72" t="s">
        <v>976</v>
      </c>
      <c r="Q2" s="6" t="s">
        <v>1045</v>
      </c>
      <c r="R2" s="496">
        <f>'集計表'!S2</f>
        <v>0</v>
      </c>
      <c r="S2" s="496"/>
      <c r="T2" s="7" t="s">
        <v>1046</v>
      </c>
      <c r="U2" s="8" t="s">
        <v>1047</v>
      </c>
      <c r="V2" s="491" t="s">
        <v>1048</v>
      </c>
      <c r="W2" s="493"/>
      <c r="X2" s="504">
        <f>'集計表'!Y2</f>
        <v>0</v>
      </c>
      <c r="Y2" s="505"/>
      <c r="Z2" s="505"/>
      <c r="AA2" s="505"/>
      <c r="AB2" s="505"/>
      <c r="AC2" s="505"/>
      <c r="AD2" s="505"/>
      <c r="AE2" s="506"/>
    </row>
    <row r="3" spans="1:31" ht="18.75" customHeight="1">
      <c r="A3" s="501" t="s">
        <v>981</v>
      </c>
      <c r="B3" s="502"/>
      <c r="C3" s="503"/>
      <c r="D3" s="508">
        <f>'集計表'!E3</f>
        <v>0</v>
      </c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10"/>
      <c r="V3" s="491" t="s">
        <v>982</v>
      </c>
      <c r="W3" s="493"/>
      <c r="X3" s="514">
        <f>'集計表'!Y3</f>
        <v>0</v>
      </c>
      <c r="Y3" s="515"/>
      <c r="Z3" s="515"/>
      <c r="AA3" s="515"/>
      <c r="AB3" s="515"/>
      <c r="AC3" s="515"/>
      <c r="AD3" s="515"/>
      <c r="AE3" s="10" t="s">
        <v>983</v>
      </c>
    </row>
    <row r="4" spans="1:31" ht="15.75" customHeight="1">
      <c r="A4" s="497" t="s">
        <v>321</v>
      </c>
      <c r="B4" s="497"/>
      <c r="C4" s="497"/>
      <c r="D4" s="513">
        <v>1</v>
      </c>
      <c r="E4" s="513"/>
      <c r="F4" s="513"/>
      <c r="Y4" s="499" t="s">
        <v>984</v>
      </c>
      <c r="Z4" s="499"/>
      <c r="AA4" s="11" t="s">
        <v>1033</v>
      </c>
      <c r="AB4" s="500">
        <f>SUM(W81)</f>
        <v>0</v>
      </c>
      <c r="AC4" s="499"/>
      <c r="AD4" s="499"/>
      <c r="AE4" s="9" t="s">
        <v>1049</v>
      </c>
    </row>
    <row r="5" spans="1:31" ht="12.75" customHeight="1">
      <c r="A5" s="12"/>
      <c r="B5" s="521" t="s">
        <v>1050</v>
      </c>
      <c r="C5" s="522"/>
      <c r="D5" s="522"/>
      <c r="E5" s="516" t="s">
        <v>988</v>
      </c>
      <c r="F5" s="516"/>
      <c r="G5" s="490" t="s">
        <v>989</v>
      </c>
      <c r="H5" s="490"/>
      <c r="I5" s="494" t="s">
        <v>1034</v>
      </c>
      <c r="J5" s="494"/>
      <c r="K5" s="494"/>
      <c r="L5" s="494"/>
      <c r="M5" s="494"/>
      <c r="N5" s="494"/>
      <c r="O5" s="495"/>
      <c r="Q5" s="13"/>
      <c r="R5" s="520" t="s">
        <v>1050</v>
      </c>
      <c r="S5" s="494"/>
      <c r="T5" s="494"/>
      <c r="U5" s="516" t="s">
        <v>988</v>
      </c>
      <c r="V5" s="516"/>
      <c r="W5" s="490" t="s">
        <v>989</v>
      </c>
      <c r="X5" s="490"/>
      <c r="Y5" s="494" t="s">
        <v>1034</v>
      </c>
      <c r="Z5" s="494"/>
      <c r="AA5" s="494"/>
      <c r="AB5" s="494"/>
      <c r="AC5" s="494"/>
      <c r="AD5" s="494"/>
      <c r="AE5" s="495"/>
    </row>
    <row r="6" spans="1:31" ht="12" customHeight="1">
      <c r="A6" s="381" t="s">
        <v>993</v>
      </c>
      <c r="B6" s="396" t="s">
        <v>1487</v>
      </c>
      <c r="C6" s="397"/>
      <c r="D6" s="58"/>
      <c r="E6" s="484">
        <v>280</v>
      </c>
      <c r="F6" s="485"/>
      <c r="G6" s="486">
        <f>IF(D6="","",ROUND(E6*$D$4,-1))</f>
      </c>
      <c r="H6" s="487"/>
      <c r="I6" s="517" t="s">
        <v>2573</v>
      </c>
      <c r="J6" s="518"/>
      <c r="K6" s="518"/>
      <c r="L6" s="518"/>
      <c r="M6" s="518"/>
      <c r="N6" s="518"/>
      <c r="O6" s="519"/>
      <c r="Q6" s="381" t="s">
        <v>998</v>
      </c>
      <c r="R6" s="396" t="s">
        <v>377</v>
      </c>
      <c r="S6" s="397"/>
      <c r="T6" s="58"/>
      <c r="U6" s="394">
        <v>670</v>
      </c>
      <c r="V6" s="395"/>
      <c r="W6" s="384">
        <f>IF(T6="","",ROUND(U6*$D$4,-1))</f>
      </c>
      <c r="X6" s="385"/>
      <c r="Y6" s="423" t="s">
        <v>1051</v>
      </c>
      <c r="Z6" s="424"/>
      <c r="AA6" s="424"/>
      <c r="AB6" s="424"/>
      <c r="AC6" s="424"/>
      <c r="AD6" s="424"/>
      <c r="AE6" s="425"/>
    </row>
    <row r="7" spans="1:31" ht="12" customHeight="1">
      <c r="A7" s="382"/>
      <c r="B7" s="488" t="s">
        <v>1488</v>
      </c>
      <c r="C7" s="489"/>
      <c r="D7" s="64"/>
      <c r="E7" s="452">
        <v>230</v>
      </c>
      <c r="F7" s="453"/>
      <c r="G7" s="384">
        <f>IF(D7="","",ROUND(E7*$D$4,-1))</f>
      </c>
      <c r="H7" s="385"/>
      <c r="I7" s="479" t="s">
        <v>2574</v>
      </c>
      <c r="J7" s="480"/>
      <c r="K7" s="480"/>
      <c r="L7" s="480"/>
      <c r="M7" s="480"/>
      <c r="N7" s="480"/>
      <c r="O7" s="481"/>
      <c r="Q7" s="382"/>
      <c r="R7" s="389" t="s">
        <v>378</v>
      </c>
      <c r="S7" s="378"/>
      <c r="T7" s="59"/>
      <c r="U7" s="482">
        <v>390</v>
      </c>
      <c r="V7" s="483"/>
      <c r="W7" s="384">
        <f aca="true" t="shared" si="0" ref="W7:W15">IF(T7="","",ROUND(U7*$D$4,-1))</f>
      </c>
      <c r="X7" s="385"/>
      <c r="Y7" s="461" t="s">
        <v>1053</v>
      </c>
      <c r="Z7" s="462"/>
      <c r="AA7" s="462"/>
      <c r="AB7" s="462"/>
      <c r="AC7" s="462"/>
      <c r="AD7" s="462"/>
      <c r="AE7" s="463"/>
    </row>
    <row r="8" spans="1:31" ht="12" customHeight="1">
      <c r="A8" s="382"/>
      <c r="B8" s="389" t="s">
        <v>322</v>
      </c>
      <c r="C8" s="378"/>
      <c r="D8" s="94"/>
      <c r="E8" s="379">
        <v>460</v>
      </c>
      <c r="F8" s="380"/>
      <c r="G8" s="392">
        <f>IF(D8="","",ROUND(E8*$D$4,-1))</f>
      </c>
      <c r="H8" s="393"/>
      <c r="I8" s="423" t="s">
        <v>1052</v>
      </c>
      <c r="J8" s="424"/>
      <c r="K8" s="424"/>
      <c r="L8" s="424"/>
      <c r="M8" s="424"/>
      <c r="N8" s="424"/>
      <c r="O8" s="425"/>
      <c r="Q8" s="382"/>
      <c r="R8" s="389" t="s">
        <v>379</v>
      </c>
      <c r="S8" s="378"/>
      <c r="T8" s="94"/>
      <c r="U8" s="379">
        <v>260</v>
      </c>
      <c r="V8" s="380"/>
      <c r="W8" s="384">
        <f t="shared" si="0"/>
      </c>
      <c r="X8" s="385"/>
      <c r="Y8" s="423" t="s">
        <v>1055</v>
      </c>
      <c r="Z8" s="424"/>
      <c r="AA8" s="424"/>
      <c r="AB8" s="424"/>
      <c r="AC8" s="424"/>
      <c r="AD8" s="424"/>
      <c r="AE8" s="425"/>
    </row>
    <row r="9" spans="1:31" ht="12" customHeight="1">
      <c r="A9" s="382"/>
      <c r="B9" s="389" t="s">
        <v>323</v>
      </c>
      <c r="C9" s="378"/>
      <c r="D9" s="94"/>
      <c r="E9" s="379">
        <v>410</v>
      </c>
      <c r="F9" s="380"/>
      <c r="G9" s="392">
        <f aca="true" t="shared" si="1" ref="G9:G19">IF(D9="","",ROUND(E9*$D$4,-1))</f>
      </c>
      <c r="H9" s="393"/>
      <c r="I9" s="423" t="s">
        <v>1054</v>
      </c>
      <c r="J9" s="424"/>
      <c r="K9" s="424"/>
      <c r="L9" s="424"/>
      <c r="M9" s="424"/>
      <c r="N9" s="424"/>
      <c r="O9" s="425"/>
      <c r="Q9" s="382"/>
      <c r="R9" s="389" t="s">
        <v>380</v>
      </c>
      <c r="S9" s="378"/>
      <c r="T9" s="94"/>
      <c r="U9" s="452">
        <v>420</v>
      </c>
      <c r="V9" s="453"/>
      <c r="W9" s="384">
        <f t="shared" si="0"/>
      </c>
      <c r="X9" s="385"/>
      <c r="Y9" s="479" t="s">
        <v>1057</v>
      </c>
      <c r="Z9" s="480"/>
      <c r="AA9" s="480"/>
      <c r="AB9" s="480"/>
      <c r="AC9" s="480"/>
      <c r="AD9" s="480"/>
      <c r="AE9" s="481"/>
    </row>
    <row r="10" spans="1:31" ht="12" customHeight="1">
      <c r="A10" s="382"/>
      <c r="B10" s="389" t="s">
        <v>324</v>
      </c>
      <c r="C10" s="378"/>
      <c r="D10" s="94"/>
      <c r="E10" s="379">
        <v>410</v>
      </c>
      <c r="F10" s="380"/>
      <c r="G10" s="392">
        <f t="shared" si="1"/>
      </c>
      <c r="H10" s="393"/>
      <c r="I10" s="423" t="s">
        <v>1056</v>
      </c>
      <c r="J10" s="424"/>
      <c r="K10" s="424"/>
      <c r="L10" s="424"/>
      <c r="M10" s="424"/>
      <c r="N10" s="424"/>
      <c r="O10" s="425"/>
      <c r="Q10" s="382"/>
      <c r="R10" s="389" t="s">
        <v>381</v>
      </c>
      <c r="S10" s="378"/>
      <c r="T10" s="94"/>
      <c r="U10" s="379">
        <v>450</v>
      </c>
      <c r="V10" s="380"/>
      <c r="W10" s="384">
        <f t="shared" si="0"/>
      </c>
      <c r="X10" s="385"/>
      <c r="Y10" s="423" t="s">
        <v>1059</v>
      </c>
      <c r="Z10" s="424"/>
      <c r="AA10" s="424"/>
      <c r="AB10" s="424"/>
      <c r="AC10" s="424"/>
      <c r="AD10" s="424"/>
      <c r="AE10" s="425"/>
    </row>
    <row r="11" spans="1:31" ht="12" customHeight="1">
      <c r="A11" s="382"/>
      <c r="B11" s="389" t="s">
        <v>325</v>
      </c>
      <c r="C11" s="378"/>
      <c r="D11" s="94"/>
      <c r="E11" s="379">
        <v>400</v>
      </c>
      <c r="F11" s="380"/>
      <c r="G11" s="392">
        <f>IF(D11="","",ROUND(E11*$D$4,-1))</f>
      </c>
      <c r="H11" s="393"/>
      <c r="I11" s="423" t="s">
        <v>1058</v>
      </c>
      <c r="J11" s="424"/>
      <c r="K11" s="424"/>
      <c r="L11" s="424"/>
      <c r="M11" s="424"/>
      <c r="N11" s="424"/>
      <c r="O11" s="425"/>
      <c r="Q11" s="382"/>
      <c r="R11" s="389" t="s">
        <v>382</v>
      </c>
      <c r="S11" s="378"/>
      <c r="T11" s="94"/>
      <c r="U11" s="379">
        <v>240</v>
      </c>
      <c r="V11" s="380"/>
      <c r="W11" s="384">
        <f t="shared" si="0"/>
      </c>
      <c r="X11" s="385"/>
      <c r="Y11" s="423" t="s">
        <v>1060</v>
      </c>
      <c r="Z11" s="424"/>
      <c r="AA11" s="424"/>
      <c r="AB11" s="424"/>
      <c r="AC11" s="424"/>
      <c r="AD11" s="424"/>
      <c r="AE11" s="425"/>
    </row>
    <row r="12" spans="1:31" ht="12" customHeight="1">
      <c r="A12" s="382"/>
      <c r="B12" s="389" t="s">
        <v>326</v>
      </c>
      <c r="C12" s="378"/>
      <c r="D12" s="94"/>
      <c r="E12" s="379">
        <v>400</v>
      </c>
      <c r="F12" s="380"/>
      <c r="G12" s="392">
        <f t="shared" si="1"/>
      </c>
      <c r="H12" s="393"/>
      <c r="I12" s="423" t="s">
        <v>275</v>
      </c>
      <c r="J12" s="424"/>
      <c r="K12" s="424"/>
      <c r="L12" s="424"/>
      <c r="M12" s="424"/>
      <c r="N12" s="424"/>
      <c r="O12" s="425"/>
      <c r="Q12" s="382"/>
      <c r="R12" s="389" t="s">
        <v>2490</v>
      </c>
      <c r="S12" s="378"/>
      <c r="T12" s="94"/>
      <c r="U12" s="379">
        <v>220</v>
      </c>
      <c r="V12" s="380"/>
      <c r="W12" s="384">
        <f>IF(T12="","",ROUND(U12*$D$4,-1))</f>
      </c>
      <c r="X12" s="385"/>
      <c r="Y12" s="423" t="s">
        <v>2492</v>
      </c>
      <c r="Z12" s="424"/>
      <c r="AA12" s="424"/>
      <c r="AB12" s="424"/>
      <c r="AC12" s="424"/>
      <c r="AD12" s="424"/>
      <c r="AE12" s="425"/>
    </row>
    <row r="13" spans="1:31" ht="12" customHeight="1">
      <c r="A13" s="382"/>
      <c r="B13" s="389" t="s">
        <v>327</v>
      </c>
      <c r="C13" s="378"/>
      <c r="D13" s="94"/>
      <c r="E13" s="379">
        <v>270</v>
      </c>
      <c r="F13" s="380"/>
      <c r="G13" s="392">
        <f t="shared" si="1"/>
      </c>
      <c r="H13" s="393"/>
      <c r="I13" s="423" t="s">
        <v>1061</v>
      </c>
      <c r="J13" s="424"/>
      <c r="K13" s="424"/>
      <c r="L13" s="424"/>
      <c r="M13" s="424"/>
      <c r="N13" s="424"/>
      <c r="O13" s="425"/>
      <c r="Q13" s="382"/>
      <c r="R13" s="389" t="s">
        <v>2491</v>
      </c>
      <c r="S13" s="378"/>
      <c r="T13" s="94"/>
      <c r="U13" s="379">
        <v>300</v>
      </c>
      <c r="V13" s="380"/>
      <c r="W13" s="384">
        <f>IF(T13="","",ROUND(U13*$D$4,-1))</f>
      </c>
      <c r="X13" s="385"/>
      <c r="Y13" s="423" t="s">
        <v>2493</v>
      </c>
      <c r="Z13" s="424"/>
      <c r="AA13" s="424"/>
      <c r="AB13" s="424"/>
      <c r="AC13" s="424"/>
      <c r="AD13" s="424"/>
      <c r="AE13" s="425"/>
    </row>
    <row r="14" spans="1:31" ht="12" customHeight="1">
      <c r="A14" s="382"/>
      <c r="B14" s="389" t="s">
        <v>328</v>
      </c>
      <c r="C14" s="378"/>
      <c r="D14" s="94"/>
      <c r="E14" s="379">
        <v>360</v>
      </c>
      <c r="F14" s="380"/>
      <c r="G14" s="392">
        <f t="shared" si="1"/>
      </c>
      <c r="H14" s="393"/>
      <c r="I14" s="423" t="s">
        <v>637</v>
      </c>
      <c r="J14" s="424"/>
      <c r="K14" s="424"/>
      <c r="L14" s="424"/>
      <c r="M14" s="424"/>
      <c r="N14" s="424"/>
      <c r="O14" s="425"/>
      <c r="Q14" s="382"/>
      <c r="R14" s="389" t="s">
        <v>383</v>
      </c>
      <c r="S14" s="378"/>
      <c r="T14" s="94"/>
      <c r="U14" s="478">
        <v>410</v>
      </c>
      <c r="V14" s="380"/>
      <c r="W14" s="384">
        <f t="shared" si="0"/>
      </c>
      <c r="X14" s="385"/>
      <c r="Y14" s="423" t="s">
        <v>1062</v>
      </c>
      <c r="Z14" s="424"/>
      <c r="AA14" s="424"/>
      <c r="AB14" s="424"/>
      <c r="AC14" s="424"/>
      <c r="AD14" s="424"/>
      <c r="AE14" s="425"/>
    </row>
    <row r="15" spans="1:31" ht="12" customHeight="1">
      <c r="A15" s="382"/>
      <c r="B15" s="389" t="s">
        <v>329</v>
      </c>
      <c r="C15" s="378"/>
      <c r="D15" s="94"/>
      <c r="E15" s="379">
        <v>300</v>
      </c>
      <c r="F15" s="380"/>
      <c r="G15" s="392">
        <f t="shared" si="1"/>
      </c>
      <c r="H15" s="393"/>
      <c r="I15" s="423" t="s">
        <v>1063</v>
      </c>
      <c r="J15" s="424"/>
      <c r="K15" s="424"/>
      <c r="L15" s="424"/>
      <c r="M15" s="424"/>
      <c r="N15" s="424"/>
      <c r="O15" s="425"/>
      <c r="Q15" s="382"/>
      <c r="R15" s="401" t="s">
        <v>384</v>
      </c>
      <c r="S15" s="402"/>
      <c r="T15" s="94"/>
      <c r="U15" s="379">
        <v>450</v>
      </c>
      <c r="V15" s="380"/>
      <c r="W15" s="384">
        <f t="shared" si="0"/>
      </c>
      <c r="X15" s="385"/>
      <c r="Y15" s="423" t="s">
        <v>1064</v>
      </c>
      <c r="Z15" s="424"/>
      <c r="AA15" s="424"/>
      <c r="AB15" s="424"/>
      <c r="AC15" s="424"/>
      <c r="AD15" s="424"/>
      <c r="AE15" s="425"/>
    </row>
    <row r="16" spans="1:31" ht="12" customHeight="1">
      <c r="A16" s="382"/>
      <c r="B16" s="389" t="s">
        <v>330</v>
      </c>
      <c r="C16" s="378"/>
      <c r="D16" s="94"/>
      <c r="E16" s="412">
        <v>220</v>
      </c>
      <c r="F16" s="413"/>
      <c r="G16" s="392">
        <f t="shared" si="1"/>
      </c>
      <c r="H16" s="393"/>
      <c r="I16" s="461" t="s">
        <v>1065</v>
      </c>
      <c r="J16" s="462"/>
      <c r="K16" s="462"/>
      <c r="L16" s="462"/>
      <c r="M16" s="462"/>
      <c r="N16" s="462"/>
      <c r="O16" s="463"/>
      <c r="Q16" s="383"/>
      <c r="R16" s="403" t="s">
        <v>991</v>
      </c>
      <c r="S16" s="404"/>
      <c r="T16" s="415"/>
      <c r="U16" s="390">
        <f>SUBTOTAL(9,U6:V15)</f>
        <v>3810</v>
      </c>
      <c r="V16" s="411"/>
      <c r="W16" s="435">
        <f>SUBTOTAL(9,W6:X15)</f>
        <v>0</v>
      </c>
      <c r="X16" s="436"/>
      <c r="Y16" s="416"/>
      <c r="Z16" s="417"/>
      <c r="AA16" s="417"/>
      <c r="AB16" s="417"/>
      <c r="AC16" s="417"/>
      <c r="AD16" s="417"/>
      <c r="AE16" s="418"/>
    </row>
    <row r="17" spans="1:31" ht="12" customHeight="1">
      <c r="A17" s="382"/>
      <c r="B17" s="389" t="s">
        <v>2299</v>
      </c>
      <c r="C17" s="378"/>
      <c r="D17" s="94"/>
      <c r="E17" s="412">
        <v>200</v>
      </c>
      <c r="F17" s="413"/>
      <c r="G17" s="392">
        <f>IF(D17="","",ROUND(E17*$D$4,-1))</f>
      </c>
      <c r="H17" s="393"/>
      <c r="I17" s="461" t="s">
        <v>2301</v>
      </c>
      <c r="J17" s="462"/>
      <c r="K17" s="462"/>
      <c r="L17" s="462"/>
      <c r="M17" s="462"/>
      <c r="N17" s="462"/>
      <c r="O17" s="463"/>
      <c r="Q17" s="381" t="s">
        <v>999</v>
      </c>
      <c r="R17" s="396" t="s">
        <v>385</v>
      </c>
      <c r="S17" s="397"/>
      <c r="T17" s="58"/>
      <c r="U17" s="379">
        <v>340</v>
      </c>
      <c r="V17" s="380"/>
      <c r="W17" s="384">
        <f aca="true" t="shared" si="2" ref="W17:W24">IF(T17="","",ROUND(U17*$D$4,-1))</f>
      </c>
      <c r="X17" s="385"/>
      <c r="Y17" s="423" t="s">
        <v>1066</v>
      </c>
      <c r="Z17" s="424"/>
      <c r="AA17" s="424"/>
      <c r="AB17" s="424"/>
      <c r="AC17" s="424"/>
      <c r="AD17" s="424"/>
      <c r="AE17" s="425"/>
    </row>
    <row r="18" spans="1:31" ht="12" customHeight="1">
      <c r="A18" s="382"/>
      <c r="B18" s="389" t="s">
        <v>2300</v>
      </c>
      <c r="C18" s="378"/>
      <c r="D18" s="94"/>
      <c r="E18" s="412">
        <v>190</v>
      </c>
      <c r="F18" s="413"/>
      <c r="G18" s="392">
        <f t="shared" si="1"/>
      </c>
      <c r="H18" s="393"/>
      <c r="I18" s="461" t="s">
        <v>2302</v>
      </c>
      <c r="J18" s="462"/>
      <c r="K18" s="462"/>
      <c r="L18" s="462"/>
      <c r="M18" s="462"/>
      <c r="N18" s="462"/>
      <c r="O18" s="463"/>
      <c r="Q18" s="382"/>
      <c r="R18" s="389" t="s">
        <v>386</v>
      </c>
      <c r="S18" s="378"/>
      <c r="T18" s="59"/>
      <c r="U18" s="379">
        <v>190</v>
      </c>
      <c r="V18" s="380"/>
      <c r="W18" s="384">
        <f t="shared" si="2"/>
      </c>
      <c r="X18" s="385"/>
      <c r="Y18" s="423" t="s">
        <v>1068</v>
      </c>
      <c r="Z18" s="424"/>
      <c r="AA18" s="424"/>
      <c r="AB18" s="424"/>
      <c r="AC18" s="424"/>
      <c r="AD18" s="424"/>
      <c r="AE18" s="425"/>
    </row>
    <row r="19" spans="1:31" ht="12" customHeight="1">
      <c r="A19" s="382"/>
      <c r="B19" s="401" t="s">
        <v>332</v>
      </c>
      <c r="C19" s="402"/>
      <c r="D19" s="94"/>
      <c r="E19" s="412">
        <v>130</v>
      </c>
      <c r="F19" s="413"/>
      <c r="G19" s="392">
        <f t="shared" si="1"/>
      </c>
      <c r="H19" s="393"/>
      <c r="I19" s="461" t="s">
        <v>1067</v>
      </c>
      <c r="J19" s="462"/>
      <c r="K19" s="462"/>
      <c r="L19" s="462"/>
      <c r="M19" s="462"/>
      <c r="N19" s="462"/>
      <c r="O19" s="463"/>
      <c r="Q19" s="382"/>
      <c r="R19" s="389" t="s">
        <v>387</v>
      </c>
      <c r="S19" s="378"/>
      <c r="T19" s="94"/>
      <c r="U19" s="379">
        <v>450</v>
      </c>
      <c r="V19" s="380"/>
      <c r="W19" s="384">
        <f t="shared" si="2"/>
      </c>
      <c r="X19" s="385"/>
      <c r="Y19" s="423" t="s">
        <v>1070</v>
      </c>
      <c r="Z19" s="424"/>
      <c r="AA19" s="424"/>
      <c r="AB19" s="424"/>
      <c r="AC19" s="424"/>
      <c r="AD19" s="424"/>
      <c r="AE19" s="425"/>
    </row>
    <row r="20" spans="1:31" ht="12" customHeight="1">
      <c r="A20" s="383"/>
      <c r="B20" s="408" t="s">
        <v>1069</v>
      </c>
      <c r="C20" s="409"/>
      <c r="D20" s="410"/>
      <c r="E20" s="390">
        <f>SUBTOTAL(9,E6:F19)</f>
        <v>4260</v>
      </c>
      <c r="F20" s="411"/>
      <c r="G20" s="435">
        <f>SUBTOTAL(9,G6:H19)</f>
        <v>0</v>
      </c>
      <c r="H20" s="436"/>
      <c r="I20" s="475"/>
      <c r="J20" s="476"/>
      <c r="K20" s="476"/>
      <c r="L20" s="476"/>
      <c r="M20" s="476"/>
      <c r="N20" s="476"/>
      <c r="O20" s="477"/>
      <c r="Q20" s="382"/>
      <c r="R20" s="389" t="s">
        <v>388</v>
      </c>
      <c r="S20" s="378"/>
      <c r="T20" s="94"/>
      <c r="U20" s="379">
        <v>200</v>
      </c>
      <c r="V20" s="380"/>
      <c r="W20" s="384">
        <f>IF(T20="","",ROUND(U20*$D$4,-1))</f>
      </c>
      <c r="X20" s="385"/>
      <c r="Y20" s="423" t="s">
        <v>1072</v>
      </c>
      <c r="Z20" s="424"/>
      <c r="AA20" s="424"/>
      <c r="AB20" s="424"/>
      <c r="AC20" s="424"/>
      <c r="AD20" s="424"/>
      <c r="AE20" s="425"/>
    </row>
    <row r="21" spans="1:31" ht="12" customHeight="1">
      <c r="A21" s="381" t="s">
        <v>994</v>
      </c>
      <c r="B21" s="396" t="s">
        <v>333</v>
      </c>
      <c r="C21" s="397"/>
      <c r="D21" s="58"/>
      <c r="E21" s="406">
        <v>190</v>
      </c>
      <c r="F21" s="407"/>
      <c r="G21" s="392">
        <f aca="true" t="shared" si="3" ref="G21:G28">IF(D21="","",ROUND(E21*$D$4,-1))</f>
      </c>
      <c r="H21" s="393"/>
      <c r="I21" s="472" t="s">
        <v>1071</v>
      </c>
      <c r="J21" s="473"/>
      <c r="K21" s="473"/>
      <c r="L21" s="473"/>
      <c r="M21" s="473"/>
      <c r="N21" s="473"/>
      <c r="O21" s="474"/>
      <c r="Q21" s="382"/>
      <c r="R21" s="389" t="s">
        <v>753</v>
      </c>
      <c r="S21" s="378"/>
      <c r="T21" s="94"/>
      <c r="U21" s="379">
        <v>180</v>
      </c>
      <c r="V21" s="380"/>
      <c r="W21" s="384">
        <f t="shared" si="2"/>
      </c>
      <c r="X21" s="385"/>
      <c r="Y21" s="423" t="s">
        <v>751</v>
      </c>
      <c r="Z21" s="424"/>
      <c r="AA21" s="424"/>
      <c r="AB21" s="424"/>
      <c r="AC21" s="424"/>
      <c r="AD21" s="424"/>
      <c r="AE21" s="425"/>
    </row>
    <row r="22" spans="1:31" ht="12" customHeight="1">
      <c r="A22" s="382"/>
      <c r="B22" s="389" t="s">
        <v>334</v>
      </c>
      <c r="C22" s="378"/>
      <c r="D22" s="59"/>
      <c r="E22" s="394">
        <v>390</v>
      </c>
      <c r="F22" s="395"/>
      <c r="G22" s="392">
        <f t="shared" si="3"/>
      </c>
      <c r="H22" s="393"/>
      <c r="I22" s="398" t="s">
        <v>1073</v>
      </c>
      <c r="J22" s="399"/>
      <c r="K22" s="399"/>
      <c r="L22" s="399"/>
      <c r="M22" s="399"/>
      <c r="N22" s="399"/>
      <c r="O22" s="400"/>
      <c r="Q22" s="382"/>
      <c r="R22" s="389" t="s">
        <v>754</v>
      </c>
      <c r="S22" s="378"/>
      <c r="T22" s="94"/>
      <c r="U22" s="379">
        <v>310</v>
      </c>
      <c r="V22" s="380"/>
      <c r="W22" s="384">
        <f t="shared" si="2"/>
      </c>
      <c r="X22" s="385"/>
      <c r="Y22" s="423" t="s">
        <v>752</v>
      </c>
      <c r="Z22" s="424"/>
      <c r="AA22" s="424"/>
      <c r="AB22" s="424"/>
      <c r="AC22" s="424"/>
      <c r="AD22" s="424"/>
      <c r="AE22" s="425"/>
    </row>
    <row r="23" spans="1:31" ht="12" customHeight="1">
      <c r="A23" s="382"/>
      <c r="B23" s="389" t="s">
        <v>335</v>
      </c>
      <c r="C23" s="378"/>
      <c r="D23" s="94"/>
      <c r="E23" s="394">
        <v>300</v>
      </c>
      <c r="F23" s="395"/>
      <c r="G23" s="392">
        <f t="shared" si="3"/>
      </c>
      <c r="H23" s="393"/>
      <c r="I23" s="398" t="s">
        <v>1074</v>
      </c>
      <c r="J23" s="399"/>
      <c r="K23" s="399"/>
      <c r="L23" s="399"/>
      <c r="M23" s="399"/>
      <c r="N23" s="399"/>
      <c r="O23" s="400"/>
      <c r="Q23" s="382"/>
      <c r="R23" s="389" t="s">
        <v>390</v>
      </c>
      <c r="S23" s="378"/>
      <c r="T23" s="94"/>
      <c r="U23" s="379">
        <v>470</v>
      </c>
      <c r="V23" s="380"/>
      <c r="W23" s="384">
        <f t="shared" si="2"/>
      </c>
      <c r="X23" s="385"/>
      <c r="Y23" s="423" t="s">
        <v>1075</v>
      </c>
      <c r="Z23" s="424"/>
      <c r="AA23" s="424"/>
      <c r="AB23" s="424"/>
      <c r="AC23" s="424"/>
      <c r="AD23" s="424"/>
      <c r="AE23" s="425"/>
    </row>
    <row r="24" spans="1:31" ht="12" customHeight="1">
      <c r="A24" s="382"/>
      <c r="B24" s="389" t="s">
        <v>336</v>
      </c>
      <c r="C24" s="378"/>
      <c r="D24" s="94"/>
      <c r="E24" s="394">
        <v>200</v>
      </c>
      <c r="F24" s="395"/>
      <c r="G24" s="392">
        <f t="shared" si="3"/>
      </c>
      <c r="H24" s="393"/>
      <c r="I24" s="398" t="s">
        <v>1076</v>
      </c>
      <c r="J24" s="399"/>
      <c r="K24" s="399"/>
      <c r="L24" s="399"/>
      <c r="M24" s="399"/>
      <c r="N24" s="399"/>
      <c r="O24" s="400"/>
      <c r="Q24" s="382"/>
      <c r="R24" s="401" t="s">
        <v>391</v>
      </c>
      <c r="S24" s="402"/>
      <c r="T24" s="94"/>
      <c r="U24" s="467">
        <v>360</v>
      </c>
      <c r="V24" s="468"/>
      <c r="W24" s="384">
        <f t="shared" si="2"/>
      </c>
      <c r="X24" s="385"/>
      <c r="Y24" s="464" t="s">
        <v>1077</v>
      </c>
      <c r="Z24" s="465"/>
      <c r="AA24" s="465"/>
      <c r="AB24" s="465"/>
      <c r="AC24" s="465"/>
      <c r="AD24" s="465"/>
      <c r="AE24" s="466"/>
    </row>
    <row r="25" spans="1:31" ht="12" customHeight="1">
      <c r="A25" s="382"/>
      <c r="B25" s="389" t="s">
        <v>337</v>
      </c>
      <c r="C25" s="378"/>
      <c r="D25" s="94"/>
      <c r="E25" s="394">
        <v>300</v>
      </c>
      <c r="F25" s="395"/>
      <c r="G25" s="392">
        <f t="shared" si="3"/>
      </c>
      <c r="H25" s="393"/>
      <c r="I25" s="398" t="s">
        <v>1078</v>
      </c>
      <c r="J25" s="399"/>
      <c r="K25" s="399"/>
      <c r="L25" s="399"/>
      <c r="M25" s="399"/>
      <c r="N25" s="399"/>
      <c r="O25" s="400"/>
      <c r="Q25" s="383"/>
      <c r="R25" s="469" t="s">
        <v>991</v>
      </c>
      <c r="S25" s="470"/>
      <c r="T25" s="471"/>
      <c r="U25" s="390">
        <f>SUBTOTAL(9,U17:V24)</f>
        <v>2500</v>
      </c>
      <c r="V25" s="411"/>
      <c r="W25" s="435">
        <f>SUBTOTAL(9,W17:X24)</f>
        <v>0</v>
      </c>
      <c r="X25" s="436"/>
      <c r="Y25" s="416"/>
      <c r="Z25" s="417"/>
      <c r="AA25" s="417"/>
      <c r="AB25" s="417"/>
      <c r="AC25" s="417"/>
      <c r="AD25" s="417"/>
      <c r="AE25" s="418"/>
    </row>
    <row r="26" spans="1:31" ht="12" customHeight="1">
      <c r="A26" s="382"/>
      <c r="B26" s="389" t="s">
        <v>338</v>
      </c>
      <c r="C26" s="378"/>
      <c r="D26" s="94"/>
      <c r="E26" s="394">
        <v>210</v>
      </c>
      <c r="F26" s="395"/>
      <c r="G26" s="392">
        <f t="shared" si="3"/>
      </c>
      <c r="H26" s="393"/>
      <c r="I26" s="398" t="s">
        <v>1079</v>
      </c>
      <c r="J26" s="399"/>
      <c r="K26" s="399"/>
      <c r="L26" s="399"/>
      <c r="M26" s="399"/>
      <c r="N26" s="399"/>
      <c r="O26" s="400"/>
      <c r="Q26" s="381" t="s">
        <v>1000</v>
      </c>
      <c r="R26" s="389" t="s">
        <v>293</v>
      </c>
      <c r="S26" s="378"/>
      <c r="T26" s="59"/>
      <c r="U26" s="379">
        <v>370</v>
      </c>
      <c r="V26" s="380"/>
      <c r="W26" s="384">
        <f aca="true" t="shared" si="4" ref="W26:W41">IF(T26="","",ROUND(U26*$D$4,-1))</f>
      </c>
      <c r="X26" s="385"/>
      <c r="Y26" s="423" t="s">
        <v>2375</v>
      </c>
      <c r="Z26" s="424"/>
      <c r="AA26" s="424"/>
      <c r="AB26" s="424"/>
      <c r="AC26" s="424"/>
      <c r="AD26" s="424"/>
      <c r="AE26" s="425"/>
    </row>
    <row r="27" spans="1:31" ht="12" customHeight="1">
      <c r="A27" s="382"/>
      <c r="B27" s="389" t="s">
        <v>339</v>
      </c>
      <c r="C27" s="378"/>
      <c r="D27" s="94"/>
      <c r="E27" s="394">
        <v>380</v>
      </c>
      <c r="F27" s="395"/>
      <c r="G27" s="392">
        <f t="shared" si="3"/>
      </c>
      <c r="H27" s="393"/>
      <c r="I27" s="398" t="s">
        <v>1080</v>
      </c>
      <c r="J27" s="399"/>
      <c r="K27" s="399"/>
      <c r="L27" s="399"/>
      <c r="M27" s="399"/>
      <c r="N27" s="399"/>
      <c r="O27" s="400"/>
      <c r="Q27" s="382"/>
      <c r="R27" s="389" t="s">
        <v>294</v>
      </c>
      <c r="S27" s="378"/>
      <c r="T27" s="59"/>
      <c r="U27" s="379">
        <v>400</v>
      </c>
      <c r="V27" s="380"/>
      <c r="W27" s="384">
        <f t="shared" si="4"/>
      </c>
      <c r="X27" s="385"/>
      <c r="Y27" s="423" t="s">
        <v>2376</v>
      </c>
      <c r="Z27" s="424"/>
      <c r="AA27" s="424"/>
      <c r="AB27" s="424"/>
      <c r="AC27" s="424"/>
      <c r="AD27" s="424"/>
      <c r="AE27" s="425"/>
    </row>
    <row r="28" spans="1:31" ht="12" customHeight="1">
      <c r="A28" s="382"/>
      <c r="B28" s="401" t="s">
        <v>340</v>
      </c>
      <c r="C28" s="402"/>
      <c r="D28" s="94"/>
      <c r="E28" s="394">
        <v>370</v>
      </c>
      <c r="F28" s="395"/>
      <c r="G28" s="392">
        <f t="shared" si="3"/>
      </c>
      <c r="H28" s="393"/>
      <c r="I28" s="398" t="s">
        <v>721</v>
      </c>
      <c r="J28" s="399"/>
      <c r="K28" s="399"/>
      <c r="L28" s="399"/>
      <c r="M28" s="399"/>
      <c r="N28" s="399"/>
      <c r="O28" s="400"/>
      <c r="Q28" s="382"/>
      <c r="R28" s="389" t="s">
        <v>392</v>
      </c>
      <c r="S28" s="378"/>
      <c r="T28" s="94"/>
      <c r="U28" s="379">
        <v>230</v>
      </c>
      <c r="V28" s="380"/>
      <c r="W28" s="384">
        <f t="shared" si="4"/>
      </c>
      <c r="X28" s="385"/>
      <c r="Y28" s="423" t="s">
        <v>1081</v>
      </c>
      <c r="Z28" s="424"/>
      <c r="AA28" s="424"/>
      <c r="AB28" s="424"/>
      <c r="AC28" s="424"/>
      <c r="AD28" s="424"/>
      <c r="AE28" s="425"/>
    </row>
    <row r="29" spans="1:31" ht="12" customHeight="1">
      <c r="A29" s="383"/>
      <c r="B29" s="403" t="s">
        <v>991</v>
      </c>
      <c r="C29" s="404"/>
      <c r="D29" s="415"/>
      <c r="E29" s="390">
        <f>SUBTOTAL(9,E21:F28)</f>
        <v>2340</v>
      </c>
      <c r="F29" s="391"/>
      <c r="G29" s="435">
        <f>SUBTOTAL(9,G21:H28)</f>
        <v>0</v>
      </c>
      <c r="H29" s="458"/>
      <c r="I29" s="416"/>
      <c r="J29" s="417"/>
      <c r="K29" s="417"/>
      <c r="L29" s="417"/>
      <c r="M29" s="417"/>
      <c r="N29" s="417"/>
      <c r="O29" s="418"/>
      <c r="Q29" s="382"/>
      <c r="R29" s="389" t="s">
        <v>1894</v>
      </c>
      <c r="S29" s="378"/>
      <c r="T29" s="94"/>
      <c r="U29" s="379">
        <v>360</v>
      </c>
      <c r="V29" s="380"/>
      <c r="W29" s="384">
        <f t="shared" si="4"/>
      </c>
      <c r="X29" s="385"/>
      <c r="Y29" s="423" t="s">
        <v>1896</v>
      </c>
      <c r="Z29" s="424"/>
      <c r="AA29" s="424"/>
      <c r="AB29" s="424"/>
      <c r="AC29" s="424"/>
      <c r="AD29" s="424"/>
      <c r="AE29" s="425"/>
    </row>
    <row r="30" spans="1:31" ht="12" customHeight="1">
      <c r="A30" s="381" t="s">
        <v>995</v>
      </c>
      <c r="B30" s="396" t="s">
        <v>341</v>
      </c>
      <c r="C30" s="397"/>
      <c r="D30" s="58"/>
      <c r="E30" s="429">
        <v>160</v>
      </c>
      <c r="F30" s="430"/>
      <c r="G30" s="392">
        <f>IF(D30="","",ROUND(E30*$D$4,-1))</f>
      </c>
      <c r="H30" s="393"/>
      <c r="I30" s="439" t="s">
        <v>1091</v>
      </c>
      <c r="J30" s="440"/>
      <c r="K30" s="440"/>
      <c r="L30" s="440"/>
      <c r="M30" s="440"/>
      <c r="N30" s="440"/>
      <c r="O30" s="441"/>
      <c r="Q30" s="382"/>
      <c r="R30" s="389" t="s">
        <v>1895</v>
      </c>
      <c r="S30" s="378"/>
      <c r="T30" s="94"/>
      <c r="U30" s="379">
        <v>210</v>
      </c>
      <c r="V30" s="380"/>
      <c r="W30" s="384">
        <f t="shared" si="4"/>
      </c>
      <c r="X30" s="385"/>
      <c r="Y30" s="423" t="s">
        <v>1897</v>
      </c>
      <c r="Z30" s="424"/>
      <c r="AA30" s="424"/>
      <c r="AB30" s="424"/>
      <c r="AC30" s="424"/>
      <c r="AD30" s="424"/>
      <c r="AE30" s="425"/>
    </row>
    <row r="31" spans="1:31" ht="12" customHeight="1">
      <c r="A31" s="382"/>
      <c r="B31" s="389" t="s">
        <v>796</v>
      </c>
      <c r="C31" s="378"/>
      <c r="D31" s="64"/>
      <c r="E31" s="429">
        <v>160</v>
      </c>
      <c r="F31" s="430"/>
      <c r="G31" s="392">
        <f>IF(D31="","",ROUND(E31*$D$4,-1))</f>
      </c>
      <c r="H31" s="393"/>
      <c r="I31" s="398" t="s">
        <v>793</v>
      </c>
      <c r="J31" s="399"/>
      <c r="K31" s="399"/>
      <c r="L31" s="399"/>
      <c r="M31" s="399"/>
      <c r="N31" s="399"/>
      <c r="O31" s="400"/>
      <c r="Q31" s="382"/>
      <c r="R31" s="389" t="s">
        <v>394</v>
      </c>
      <c r="S31" s="378"/>
      <c r="T31" s="94"/>
      <c r="U31" s="379">
        <v>360</v>
      </c>
      <c r="V31" s="380"/>
      <c r="W31" s="384">
        <f t="shared" si="4"/>
      </c>
      <c r="X31" s="385"/>
      <c r="Y31" s="423" t="s">
        <v>1090</v>
      </c>
      <c r="Z31" s="424"/>
      <c r="AA31" s="424"/>
      <c r="AB31" s="424"/>
      <c r="AC31" s="424"/>
      <c r="AD31" s="424"/>
      <c r="AE31" s="425"/>
    </row>
    <row r="32" spans="1:31" ht="12" customHeight="1">
      <c r="A32" s="382"/>
      <c r="B32" s="389" t="s">
        <v>797</v>
      </c>
      <c r="C32" s="378"/>
      <c r="D32" s="95"/>
      <c r="E32" s="394">
        <v>250</v>
      </c>
      <c r="F32" s="395"/>
      <c r="G32" s="392">
        <f>IF(D32="","",ROUND(E32*$D$4,-1))</f>
      </c>
      <c r="H32" s="393"/>
      <c r="I32" s="398" t="s">
        <v>794</v>
      </c>
      <c r="J32" s="399"/>
      <c r="K32" s="399"/>
      <c r="L32" s="399"/>
      <c r="M32" s="399"/>
      <c r="N32" s="399"/>
      <c r="O32" s="400"/>
      <c r="Q32" s="382"/>
      <c r="R32" s="389" t="s">
        <v>395</v>
      </c>
      <c r="S32" s="378"/>
      <c r="T32" s="94"/>
      <c r="U32" s="412">
        <v>420</v>
      </c>
      <c r="V32" s="413"/>
      <c r="W32" s="384">
        <f t="shared" si="4"/>
      </c>
      <c r="X32" s="385"/>
      <c r="Y32" s="461" t="s">
        <v>1092</v>
      </c>
      <c r="Z32" s="462"/>
      <c r="AA32" s="462"/>
      <c r="AB32" s="462"/>
      <c r="AC32" s="462"/>
      <c r="AD32" s="462"/>
      <c r="AE32" s="463"/>
    </row>
    <row r="33" spans="1:31" ht="12" customHeight="1">
      <c r="A33" s="382"/>
      <c r="B33" s="389" t="s">
        <v>342</v>
      </c>
      <c r="C33" s="378"/>
      <c r="D33" s="95"/>
      <c r="E33" s="394">
        <v>330</v>
      </c>
      <c r="F33" s="395"/>
      <c r="G33" s="392">
        <f>IF(D33="","",ROUND(E33*$D$4,-1))</f>
      </c>
      <c r="H33" s="393"/>
      <c r="I33" s="398" t="s">
        <v>1093</v>
      </c>
      <c r="J33" s="399"/>
      <c r="K33" s="399"/>
      <c r="L33" s="399"/>
      <c r="M33" s="399"/>
      <c r="N33" s="399"/>
      <c r="O33" s="400"/>
      <c r="Q33" s="382"/>
      <c r="R33" s="389" t="s">
        <v>396</v>
      </c>
      <c r="S33" s="378"/>
      <c r="T33" s="94"/>
      <c r="U33" s="379">
        <v>380</v>
      </c>
      <c r="V33" s="380"/>
      <c r="W33" s="384">
        <f t="shared" si="4"/>
      </c>
      <c r="X33" s="385"/>
      <c r="Y33" s="423" t="s">
        <v>194</v>
      </c>
      <c r="Z33" s="424"/>
      <c r="AA33" s="424"/>
      <c r="AB33" s="424"/>
      <c r="AC33" s="424"/>
      <c r="AD33" s="424"/>
      <c r="AE33" s="425"/>
    </row>
    <row r="34" spans="1:31" ht="12" customHeight="1">
      <c r="A34" s="382"/>
      <c r="B34" s="389" t="s">
        <v>343</v>
      </c>
      <c r="C34" s="378"/>
      <c r="D34" s="95"/>
      <c r="E34" s="394">
        <v>320</v>
      </c>
      <c r="F34" s="395"/>
      <c r="G34" s="392">
        <f aca="true" t="shared" si="5" ref="G34:G42">IF(D34="","",ROUND(E34*$D$4,-1))</f>
      </c>
      <c r="H34" s="393"/>
      <c r="I34" s="398" t="s">
        <v>1095</v>
      </c>
      <c r="J34" s="399"/>
      <c r="K34" s="399"/>
      <c r="L34" s="399"/>
      <c r="M34" s="399"/>
      <c r="N34" s="399"/>
      <c r="O34" s="400"/>
      <c r="Q34" s="382"/>
      <c r="R34" s="389" t="s">
        <v>397</v>
      </c>
      <c r="S34" s="378"/>
      <c r="T34" s="94"/>
      <c r="U34" s="452">
        <v>350</v>
      </c>
      <c r="V34" s="453"/>
      <c r="W34" s="384">
        <f t="shared" si="4"/>
      </c>
      <c r="X34" s="385"/>
      <c r="Y34" s="479" t="s">
        <v>1094</v>
      </c>
      <c r="Z34" s="480"/>
      <c r="AA34" s="480"/>
      <c r="AB34" s="480"/>
      <c r="AC34" s="480"/>
      <c r="AD34" s="480"/>
      <c r="AE34" s="481"/>
    </row>
    <row r="35" spans="1:31" ht="12" customHeight="1">
      <c r="A35" s="382"/>
      <c r="B35" s="389" t="s">
        <v>344</v>
      </c>
      <c r="C35" s="378"/>
      <c r="D35" s="95"/>
      <c r="E35" s="394">
        <v>280</v>
      </c>
      <c r="F35" s="395"/>
      <c r="G35" s="392">
        <f t="shared" si="5"/>
      </c>
      <c r="H35" s="393"/>
      <c r="I35" s="398" t="s">
        <v>1097</v>
      </c>
      <c r="J35" s="399"/>
      <c r="K35" s="399"/>
      <c r="L35" s="399"/>
      <c r="M35" s="399"/>
      <c r="N35" s="399"/>
      <c r="O35" s="400"/>
      <c r="Q35" s="382"/>
      <c r="R35" s="389" t="s">
        <v>398</v>
      </c>
      <c r="S35" s="378"/>
      <c r="T35" s="94"/>
      <c r="U35" s="379">
        <v>400</v>
      </c>
      <c r="V35" s="380"/>
      <c r="W35" s="384">
        <f t="shared" si="4"/>
      </c>
      <c r="X35" s="385"/>
      <c r="Y35" s="423" t="s">
        <v>1096</v>
      </c>
      <c r="Z35" s="424"/>
      <c r="AA35" s="424"/>
      <c r="AB35" s="424"/>
      <c r="AC35" s="424"/>
      <c r="AD35" s="424"/>
      <c r="AE35" s="425"/>
    </row>
    <row r="36" spans="1:31" ht="12" customHeight="1">
      <c r="A36" s="382"/>
      <c r="B36" s="389" t="s">
        <v>2415</v>
      </c>
      <c r="C36" s="378"/>
      <c r="D36" s="95"/>
      <c r="E36" s="394">
        <v>250</v>
      </c>
      <c r="F36" s="395"/>
      <c r="G36" s="392">
        <f t="shared" si="5"/>
      </c>
      <c r="H36" s="393"/>
      <c r="I36" s="398" t="s">
        <v>2417</v>
      </c>
      <c r="J36" s="399"/>
      <c r="K36" s="399"/>
      <c r="L36" s="399"/>
      <c r="M36" s="399"/>
      <c r="N36" s="399"/>
      <c r="O36" s="400"/>
      <c r="Q36" s="382"/>
      <c r="R36" s="389" t="s">
        <v>2502</v>
      </c>
      <c r="S36" s="378"/>
      <c r="T36" s="94"/>
      <c r="U36" s="379">
        <v>510</v>
      </c>
      <c r="V36" s="380"/>
      <c r="W36" s="384">
        <f>IF(T36="","",ROUND(U36*$D$4,-1))</f>
      </c>
      <c r="X36" s="385"/>
      <c r="Y36" s="423" t="s">
        <v>2504</v>
      </c>
      <c r="Z36" s="424"/>
      <c r="AA36" s="424"/>
      <c r="AB36" s="424"/>
      <c r="AC36" s="424"/>
      <c r="AD36" s="424"/>
      <c r="AE36" s="425"/>
    </row>
    <row r="37" spans="1:31" ht="12" customHeight="1">
      <c r="A37" s="382"/>
      <c r="B37" s="389" t="s">
        <v>2416</v>
      </c>
      <c r="C37" s="378"/>
      <c r="D37" s="95"/>
      <c r="E37" s="394">
        <v>210</v>
      </c>
      <c r="F37" s="395"/>
      <c r="G37" s="392">
        <f>IF(D37="","",ROUND(E37*$D$4,-1))</f>
      </c>
      <c r="H37" s="393"/>
      <c r="I37" s="398" t="s">
        <v>2418</v>
      </c>
      <c r="J37" s="399"/>
      <c r="K37" s="399"/>
      <c r="L37" s="399"/>
      <c r="M37" s="399"/>
      <c r="N37" s="399"/>
      <c r="O37" s="400"/>
      <c r="Q37" s="382"/>
      <c r="R37" s="389" t="s">
        <v>2503</v>
      </c>
      <c r="S37" s="378"/>
      <c r="T37" s="94"/>
      <c r="U37" s="379">
        <v>260</v>
      </c>
      <c r="V37" s="380"/>
      <c r="W37" s="384">
        <f t="shared" si="4"/>
      </c>
      <c r="X37" s="385"/>
      <c r="Y37" s="423" t="s">
        <v>2505</v>
      </c>
      <c r="Z37" s="424"/>
      <c r="AA37" s="424"/>
      <c r="AB37" s="424"/>
      <c r="AC37" s="424"/>
      <c r="AD37" s="424"/>
      <c r="AE37" s="425"/>
    </row>
    <row r="38" spans="1:31" ht="12" customHeight="1">
      <c r="A38" s="382"/>
      <c r="B38" s="389" t="s">
        <v>346</v>
      </c>
      <c r="C38" s="378"/>
      <c r="D38" s="95"/>
      <c r="E38" s="394">
        <v>250</v>
      </c>
      <c r="F38" s="395"/>
      <c r="G38" s="392">
        <f>IF(D38="","",ROUND(E38*$D$4,-1))</f>
      </c>
      <c r="H38" s="393"/>
      <c r="I38" s="398" t="s">
        <v>1099</v>
      </c>
      <c r="J38" s="399"/>
      <c r="K38" s="399"/>
      <c r="L38" s="399"/>
      <c r="M38" s="399"/>
      <c r="N38" s="399"/>
      <c r="O38" s="400"/>
      <c r="Q38" s="382"/>
      <c r="R38" s="389" t="s">
        <v>400</v>
      </c>
      <c r="S38" s="378"/>
      <c r="T38" s="94"/>
      <c r="U38" s="379">
        <v>680</v>
      </c>
      <c r="V38" s="380"/>
      <c r="W38" s="384">
        <f t="shared" si="4"/>
      </c>
      <c r="X38" s="385"/>
      <c r="Y38" s="423" t="s">
        <v>1098</v>
      </c>
      <c r="Z38" s="424"/>
      <c r="AA38" s="424"/>
      <c r="AB38" s="424"/>
      <c r="AC38" s="424"/>
      <c r="AD38" s="424"/>
      <c r="AE38" s="425"/>
    </row>
    <row r="39" spans="1:31" ht="12" customHeight="1">
      <c r="A39" s="382"/>
      <c r="B39" s="389" t="s">
        <v>347</v>
      </c>
      <c r="C39" s="378"/>
      <c r="D39" s="95"/>
      <c r="E39" s="394">
        <v>570</v>
      </c>
      <c r="F39" s="395"/>
      <c r="G39" s="392">
        <f t="shared" si="5"/>
      </c>
      <c r="H39" s="393"/>
      <c r="I39" s="398" t="s">
        <v>1100</v>
      </c>
      <c r="J39" s="399"/>
      <c r="K39" s="399"/>
      <c r="L39" s="399"/>
      <c r="M39" s="399"/>
      <c r="N39" s="399"/>
      <c r="O39" s="400"/>
      <c r="Q39" s="382"/>
      <c r="R39" s="389" t="s">
        <v>401</v>
      </c>
      <c r="S39" s="378"/>
      <c r="T39" s="94"/>
      <c r="U39" s="379">
        <v>420</v>
      </c>
      <c r="V39" s="380"/>
      <c r="W39" s="384">
        <f t="shared" si="4"/>
      </c>
      <c r="X39" s="385"/>
      <c r="Y39" s="423" t="s">
        <v>730</v>
      </c>
      <c r="Z39" s="424"/>
      <c r="AA39" s="424"/>
      <c r="AB39" s="424"/>
      <c r="AC39" s="424"/>
      <c r="AD39" s="424"/>
      <c r="AE39" s="425"/>
    </row>
    <row r="40" spans="1:31" ht="12" customHeight="1">
      <c r="A40" s="382"/>
      <c r="B40" s="389" t="s">
        <v>348</v>
      </c>
      <c r="C40" s="378"/>
      <c r="D40" s="95"/>
      <c r="E40" s="394">
        <v>440</v>
      </c>
      <c r="F40" s="395"/>
      <c r="G40" s="392">
        <f t="shared" si="5"/>
      </c>
      <c r="H40" s="393"/>
      <c r="I40" s="398" t="s">
        <v>1103</v>
      </c>
      <c r="J40" s="399"/>
      <c r="K40" s="399"/>
      <c r="L40" s="399"/>
      <c r="M40" s="399"/>
      <c r="N40" s="399"/>
      <c r="O40" s="400"/>
      <c r="Q40" s="382"/>
      <c r="R40" s="389" t="s">
        <v>219</v>
      </c>
      <c r="S40" s="378"/>
      <c r="T40" s="94"/>
      <c r="U40" s="379">
        <v>390</v>
      </c>
      <c r="V40" s="380"/>
      <c r="W40" s="384">
        <f t="shared" si="4"/>
      </c>
      <c r="X40" s="385"/>
      <c r="Y40" s="423" t="s">
        <v>221</v>
      </c>
      <c r="Z40" s="424"/>
      <c r="AA40" s="424"/>
      <c r="AB40" s="424"/>
      <c r="AC40" s="424"/>
      <c r="AD40" s="424"/>
      <c r="AE40" s="425"/>
    </row>
    <row r="41" spans="1:31" ht="12" customHeight="1">
      <c r="A41" s="382"/>
      <c r="B41" s="389" t="s">
        <v>349</v>
      </c>
      <c r="C41" s="378"/>
      <c r="D41" s="95"/>
      <c r="E41" s="394">
        <v>250</v>
      </c>
      <c r="F41" s="395"/>
      <c r="G41" s="392">
        <f>IF(D41="","",ROUND(E41*$D$4,-1))</f>
      </c>
      <c r="H41" s="393"/>
      <c r="I41" s="398" t="s">
        <v>1105</v>
      </c>
      <c r="J41" s="399"/>
      <c r="K41" s="399"/>
      <c r="L41" s="399"/>
      <c r="M41" s="399"/>
      <c r="N41" s="399"/>
      <c r="O41" s="400"/>
      <c r="Q41" s="382"/>
      <c r="R41" s="401" t="s">
        <v>220</v>
      </c>
      <c r="S41" s="402"/>
      <c r="T41" s="94"/>
      <c r="U41" s="379">
        <v>340</v>
      </c>
      <c r="V41" s="380"/>
      <c r="W41" s="384">
        <f t="shared" si="4"/>
      </c>
      <c r="X41" s="385"/>
      <c r="Y41" s="423" t="s">
        <v>221</v>
      </c>
      <c r="Z41" s="424"/>
      <c r="AA41" s="424"/>
      <c r="AB41" s="424"/>
      <c r="AC41" s="424"/>
      <c r="AD41" s="424"/>
      <c r="AE41" s="425"/>
    </row>
    <row r="42" spans="1:35" ht="12" customHeight="1">
      <c r="A42" s="382"/>
      <c r="B42" s="401" t="s">
        <v>350</v>
      </c>
      <c r="C42" s="402"/>
      <c r="D42" s="95"/>
      <c r="E42" s="459">
        <v>310</v>
      </c>
      <c r="F42" s="460"/>
      <c r="G42" s="392">
        <f t="shared" si="5"/>
      </c>
      <c r="H42" s="393"/>
      <c r="I42" s="386" t="s">
        <v>1107</v>
      </c>
      <c r="J42" s="387"/>
      <c r="K42" s="387"/>
      <c r="L42" s="387"/>
      <c r="M42" s="387"/>
      <c r="N42" s="387"/>
      <c r="O42" s="388"/>
      <c r="Q42" s="383"/>
      <c r="R42" s="403" t="s">
        <v>991</v>
      </c>
      <c r="S42" s="404"/>
      <c r="T42" s="415"/>
      <c r="U42" s="456">
        <f>SUBTOTAL(9,U26:V41)</f>
        <v>6080</v>
      </c>
      <c r="V42" s="457"/>
      <c r="W42" s="435">
        <f>SUBTOTAL(9,W26:X41)</f>
        <v>0</v>
      </c>
      <c r="X42" s="436"/>
      <c r="Y42" s="454"/>
      <c r="Z42" s="454"/>
      <c r="AA42" s="454"/>
      <c r="AB42" s="454"/>
      <c r="AC42" s="454"/>
      <c r="AD42" s="454"/>
      <c r="AE42" s="455"/>
      <c r="AI42" s="14"/>
    </row>
    <row r="43" spans="1:35" ht="12" customHeight="1">
      <c r="A43" s="383"/>
      <c r="B43" s="403" t="s">
        <v>991</v>
      </c>
      <c r="C43" s="404"/>
      <c r="D43" s="405"/>
      <c r="E43" s="390">
        <f>SUBTOTAL(9,E30:F42)</f>
        <v>3780</v>
      </c>
      <c r="F43" s="391"/>
      <c r="G43" s="435">
        <f>SUBTOTAL(9,G30:H42)</f>
        <v>0</v>
      </c>
      <c r="H43" s="458"/>
      <c r="I43" s="433"/>
      <c r="J43" s="433"/>
      <c r="K43" s="433"/>
      <c r="L43" s="433"/>
      <c r="M43" s="433"/>
      <c r="N43" s="433"/>
      <c r="O43" s="434"/>
      <c r="Q43" s="381" t="s">
        <v>431</v>
      </c>
      <c r="R43" s="451" t="s">
        <v>402</v>
      </c>
      <c r="S43" s="442"/>
      <c r="T43" s="58"/>
      <c r="U43" s="484">
        <v>660</v>
      </c>
      <c r="V43" s="485"/>
      <c r="W43" s="384">
        <f aca="true" t="shared" si="6" ref="W43:W51">IF(T43="","",ROUND(U43*$D$4,-1))</f>
      </c>
      <c r="X43" s="385"/>
      <c r="Y43" s="445" t="s">
        <v>1104</v>
      </c>
      <c r="Z43" s="446"/>
      <c r="AA43" s="446"/>
      <c r="AB43" s="446"/>
      <c r="AC43" s="446"/>
      <c r="AD43" s="446"/>
      <c r="AE43" s="447"/>
      <c r="AI43" s="14"/>
    </row>
    <row r="44" spans="1:31" ht="12" customHeight="1">
      <c r="A44" s="381" t="s">
        <v>432</v>
      </c>
      <c r="B44" s="396" t="s">
        <v>351</v>
      </c>
      <c r="C44" s="397"/>
      <c r="D44" s="58"/>
      <c r="E44" s="431">
        <v>730</v>
      </c>
      <c r="F44" s="432"/>
      <c r="G44" s="392">
        <f>IF(D44="","",ROUND(E44*$D$4,-1))</f>
      </c>
      <c r="H44" s="393"/>
      <c r="I44" s="445" t="s">
        <v>1109</v>
      </c>
      <c r="J44" s="446"/>
      <c r="K44" s="446"/>
      <c r="L44" s="446"/>
      <c r="M44" s="446"/>
      <c r="N44" s="446"/>
      <c r="O44" s="447"/>
      <c r="Q44" s="382"/>
      <c r="R44" s="450" t="s">
        <v>403</v>
      </c>
      <c r="S44" s="438"/>
      <c r="T44" s="59"/>
      <c r="U44" s="452">
        <v>420</v>
      </c>
      <c r="V44" s="453"/>
      <c r="W44" s="384">
        <f t="shared" si="6"/>
      </c>
      <c r="X44" s="385"/>
      <c r="Y44" s="439" t="s">
        <v>1106</v>
      </c>
      <c r="Z44" s="440"/>
      <c r="AA44" s="440"/>
      <c r="AB44" s="440"/>
      <c r="AC44" s="440"/>
      <c r="AD44" s="440"/>
      <c r="AE44" s="441"/>
    </row>
    <row r="45" spans="1:31" ht="12" customHeight="1">
      <c r="A45" s="382"/>
      <c r="B45" s="389" t="s">
        <v>352</v>
      </c>
      <c r="C45" s="378"/>
      <c r="D45" s="59"/>
      <c r="E45" s="394">
        <v>250</v>
      </c>
      <c r="F45" s="395"/>
      <c r="G45" s="392">
        <f>IF(D45="","",ROUND(E45*$D$4,-1))</f>
      </c>
      <c r="H45" s="393"/>
      <c r="I45" s="398" t="s">
        <v>1111</v>
      </c>
      <c r="J45" s="399"/>
      <c r="K45" s="399"/>
      <c r="L45" s="399"/>
      <c r="M45" s="399"/>
      <c r="N45" s="399"/>
      <c r="O45" s="400"/>
      <c r="Q45" s="382"/>
      <c r="R45" s="450" t="s">
        <v>404</v>
      </c>
      <c r="S45" s="438"/>
      <c r="T45" s="94"/>
      <c r="U45" s="452">
        <v>560</v>
      </c>
      <c r="V45" s="453"/>
      <c r="W45" s="384">
        <f t="shared" si="6"/>
      </c>
      <c r="X45" s="385"/>
      <c r="Y45" s="439" t="s">
        <v>1108</v>
      </c>
      <c r="Z45" s="440"/>
      <c r="AA45" s="440"/>
      <c r="AB45" s="440"/>
      <c r="AC45" s="440"/>
      <c r="AD45" s="440"/>
      <c r="AE45" s="441"/>
    </row>
    <row r="46" spans="1:31" ht="12" customHeight="1">
      <c r="A46" s="382"/>
      <c r="B46" s="389" t="s">
        <v>353</v>
      </c>
      <c r="C46" s="378"/>
      <c r="D46" s="59"/>
      <c r="E46" s="394">
        <v>520</v>
      </c>
      <c r="F46" s="395"/>
      <c r="G46" s="392">
        <f>IF(D46="","",ROUND(E46*$D$4,-1))</f>
      </c>
      <c r="H46" s="393"/>
      <c r="I46" s="398" t="s">
        <v>648</v>
      </c>
      <c r="J46" s="399"/>
      <c r="K46" s="399"/>
      <c r="L46" s="399"/>
      <c r="M46" s="399"/>
      <c r="N46" s="399"/>
      <c r="O46" s="400"/>
      <c r="Q46" s="382"/>
      <c r="R46" s="450" t="s">
        <v>2575</v>
      </c>
      <c r="S46" s="438"/>
      <c r="T46" s="94"/>
      <c r="U46" s="452">
        <v>280</v>
      </c>
      <c r="V46" s="453"/>
      <c r="W46" s="384">
        <f>IF(T46="","",ROUND(U46*$D$4,-1))</f>
      </c>
      <c r="X46" s="385"/>
      <c r="Y46" s="439" t="s">
        <v>2577</v>
      </c>
      <c r="Z46" s="440"/>
      <c r="AA46" s="440"/>
      <c r="AB46" s="440"/>
      <c r="AC46" s="440"/>
      <c r="AD46" s="440"/>
      <c r="AE46" s="441"/>
    </row>
    <row r="47" spans="1:31" ht="12" customHeight="1">
      <c r="A47" s="382"/>
      <c r="B47" s="401" t="s">
        <v>354</v>
      </c>
      <c r="C47" s="402"/>
      <c r="D47" s="94"/>
      <c r="E47" s="394">
        <v>190</v>
      </c>
      <c r="F47" s="395"/>
      <c r="G47" s="392">
        <f>IF(D47="","",ROUND(E47*$D$4,-1))</f>
      </c>
      <c r="H47" s="393"/>
      <c r="I47" s="398" t="s">
        <v>1113</v>
      </c>
      <c r="J47" s="399"/>
      <c r="K47" s="399"/>
      <c r="L47" s="399"/>
      <c r="M47" s="399"/>
      <c r="N47" s="399"/>
      <c r="O47" s="400"/>
      <c r="Q47" s="382"/>
      <c r="R47" s="450" t="s">
        <v>2576</v>
      </c>
      <c r="S47" s="438"/>
      <c r="T47" s="94"/>
      <c r="U47" s="452">
        <v>200</v>
      </c>
      <c r="V47" s="453"/>
      <c r="W47" s="384">
        <f t="shared" si="6"/>
      </c>
      <c r="X47" s="385"/>
      <c r="Y47" s="439" t="s">
        <v>2578</v>
      </c>
      <c r="Z47" s="440"/>
      <c r="AA47" s="440"/>
      <c r="AB47" s="440"/>
      <c r="AC47" s="440"/>
      <c r="AD47" s="440"/>
      <c r="AE47" s="441"/>
    </row>
    <row r="48" spans="1:31" ht="12" customHeight="1">
      <c r="A48" s="383"/>
      <c r="B48" s="403" t="s">
        <v>991</v>
      </c>
      <c r="C48" s="404"/>
      <c r="D48" s="405"/>
      <c r="E48" s="390">
        <f>SUBTOTAL(9,E44:F47)</f>
        <v>1690</v>
      </c>
      <c r="F48" s="411"/>
      <c r="G48" s="443">
        <f>SUBTOTAL(9,G44:H47)</f>
        <v>0</v>
      </c>
      <c r="H48" s="444"/>
      <c r="I48" s="433"/>
      <c r="J48" s="433"/>
      <c r="K48" s="433"/>
      <c r="L48" s="433"/>
      <c r="M48" s="433"/>
      <c r="N48" s="433"/>
      <c r="O48" s="434"/>
      <c r="Q48" s="382"/>
      <c r="R48" s="450" t="s">
        <v>405</v>
      </c>
      <c r="S48" s="438"/>
      <c r="T48" s="94"/>
      <c r="U48" s="452">
        <v>380</v>
      </c>
      <c r="V48" s="453"/>
      <c r="W48" s="384">
        <f t="shared" si="6"/>
      </c>
      <c r="X48" s="385"/>
      <c r="Y48" s="439" t="s">
        <v>1110</v>
      </c>
      <c r="Z48" s="440"/>
      <c r="AA48" s="440"/>
      <c r="AB48" s="440"/>
      <c r="AC48" s="440"/>
      <c r="AD48" s="440"/>
      <c r="AE48" s="441"/>
    </row>
    <row r="49" spans="1:31" ht="12" customHeight="1">
      <c r="A49" s="381" t="s">
        <v>996</v>
      </c>
      <c r="B49" s="396" t="s">
        <v>355</v>
      </c>
      <c r="C49" s="397"/>
      <c r="D49" s="58"/>
      <c r="E49" s="429">
        <v>220</v>
      </c>
      <c r="F49" s="430"/>
      <c r="G49" s="392">
        <f aca="true" t="shared" si="7" ref="G49:G56">IF(D49="","",ROUND(E49*$D$4,-1))</f>
      </c>
      <c r="H49" s="393"/>
      <c r="I49" s="439" t="s">
        <v>1115</v>
      </c>
      <c r="J49" s="440"/>
      <c r="K49" s="440"/>
      <c r="L49" s="440"/>
      <c r="M49" s="440"/>
      <c r="N49" s="440"/>
      <c r="O49" s="441"/>
      <c r="Q49" s="382"/>
      <c r="R49" s="450" t="s">
        <v>1548</v>
      </c>
      <c r="S49" s="438"/>
      <c r="T49" s="94"/>
      <c r="U49" s="379">
        <v>240</v>
      </c>
      <c r="V49" s="380"/>
      <c r="W49" s="384">
        <f>IF(T49="","",ROUND(U49*$D$4,-1))</f>
      </c>
      <c r="X49" s="385"/>
      <c r="Y49" s="426" t="s">
        <v>1557</v>
      </c>
      <c r="Z49" s="427"/>
      <c r="AA49" s="427"/>
      <c r="AB49" s="427"/>
      <c r="AC49" s="427"/>
      <c r="AD49" s="427"/>
      <c r="AE49" s="428"/>
    </row>
    <row r="50" spans="1:31" ht="12" customHeight="1">
      <c r="A50" s="382"/>
      <c r="B50" s="389" t="s">
        <v>356</v>
      </c>
      <c r="C50" s="378"/>
      <c r="D50" s="59"/>
      <c r="E50" s="394">
        <v>160</v>
      </c>
      <c r="F50" s="395"/>
      <c r="G50" s="392">
        <f>IF(D50="","",ROUND(E50*$D$4,-1))</f>
      </c>
      <c r="H50" s="393"/>
      <c r="I50" s="398" t="s">
        <v>1117</v>
      </c>
      <c r="J50" s="399"/>
      <c r="K50" s="399"/>
      <c r="L50" s="399"/>
      <c r="M50" s="399"/>
      <c r="N50" s="399"/>
      <c r="O50" s="400"/>
      <c r="Q50" s="382"/>
      <c r="R50" s="450" t="s">
        <v>1549</v>
      </c>
      <c r="S50" s="438"/>
      <c r="T50" s="94"/>
      <c r="U50" s="379">
        <v>300</v>
      </c>
      <c r="V50" s="380"/>
      <c r="W50" s="384">
        <f t="shared" si="6"/>
      </c>
      <c r="X50" s="385"/>
      <c r="Y50" s="426" t="s">
        <v>1558</v>
      </c>
      <c r="Z50" s="427"/>
      <c r="AA50" s="427"/>
      <c r="AB50" s="427"/>
      <c r="AC50" s="427"/>
      <c r="AD50" s="427"/>
      <c r="AE50" s="428"/>
    </row>
    <row r="51" spans="1:31" ht="12" customHeight="1">
      <c r="A51" s="382"/>
      <c r="B51" s="389" t="s">
        <v>357</v>
      </c>
      <c r="C51" s="378"/>
      <c r="D51" s="94"/>
      <c r="E51" s="394">
        <v>300</v>
      </c>
      <c r="F51" s="395"/>
      <c r="G51" s="392">
        <f t="shared" si="7"/>
      </c>
      <c r="H51" s="393"/>
      <c r="I51" s="398" t="s">
        <v>1119</v>
      </c>
      <c r="J51" s="399"/>
      <c r="K51" s="399"/>
      <c r="L51" s="399"/>
      <c r="M51" s="399"/>
      <c r="N51" s="399"/>
      <c r="O51" s="400"/>
      <c r="Q51" s="382"/>
      <c r="R51" s="448" t="s">
        <v>406</v>
      </c>
      <c r="S51" s="449"/>
      <c r="T51" s="94"/>
      <c r="U51" s="379">
        <v>670</v>
      </c>
      <c r="V51" s="380"/>
      <c r="W51" s="384">
        <f t="shared" si="6"/>
      </c>
      <c r="X51" s="385"/>
      <c r="Y51" s="398" t="s">
        <v>1112</v>
      </c>
      <c r="Z51" s="399"/>
      <c r="AA51" s="399"/>
      <c r="AB51" s="399"/>
      <c r="AC51" s="399"/>
      <c r="AD51" s="399"/>
      <c r="AE51" s="400"/>
    </row>
    <row r="52" spans="1:31" ht="12" customHeight="1">
      <c r="A52" s="382"/>
      <c r="B52" s="389" t="s">
        <v>358</v>
      </c>
      <c r="C52" s="378"/>
      <c r="D52" s="94"/>
      <c r="E52" s="429">
        <v>330</v>
      </c>
      <c r="F52" s="430"/>
      <c r="G52" s="392">
        <f t="shared" si="7"/>
      </c>
      <c r="H52" s="393"/>
      <c r="I52" s="439" t="s">
        <v>1121</v>
      </c>
      <c r="J52" s="440"/>
      <c r="K52" s="440"/>
      <c r="L52" s="440"/>
      <c r="M52" s="440"/>
      <c r="N52" s="440"/>
      <c r="O52" s="441"/>
      <c r="Q52" s="383"/>
      <c r="R52" s="403" t="s">
        <v>991</v>
      </c>
      <c r="S52" s="404"/>
      <c r="T52" s="415"/>
      <c r="U52" s="390">
        <f>SUBTOTAL(9,U43:V51)</f>
        <v>3710</v>
      </c>
      <c r="V52" s="411"/>
      <c r="W52" s="435">
        <f>SUBTOTAL(9,W43:X51)</f>
        <v>0</v>
      </c>
      <c r="X52" s="436"/>
      <c r="Y52" s="433"/>
      <c r="Z52" s="433"/>
      <c r="AA52" s="433"/>
      <c r="AB52" s="433"/>
      <c r="AC52" s="433"/>
      <c r="AD52" s="433"/>
      <c r="AE52" s="434"/>
    </row>
    <row r="53" spans="1:31" ht="12" customHeight="1">
      <c r="A53" s="382"/>
      <c r="B53" s="389" t="s">
        <v>271</v>
      </c>
      <c r="C53" s="378"/>
      <c r="D53" s="94"/>
      <c r="E53" s="394">
        <v>430</v>
      </c>
      <c r="F53" s="395"/>
      <c r="G53" s="392">
        <f t="shared" si="7"/>
      </c>
      <c r="H53" s="393"/>
      <c r="I53" s="398" t="s">
        <v>273</v>
      </c>
      <c r="J53" s="399"/>
      <c r="K53" s="399"/>
      <c r="L53" s="399"/>
      <c r="M53" s="399"/>
      <c r="N53" s="399"/>
      <c r="O53" s="400"/>
      <c r="Q53" s="381" t="s">
        <v>430</v>
      </c>
      <c r="R53" s="442" t="s">
        <v>764</v>
      </c>
      <c r="S53" s="442"/>
      <c r="T53" s="58"/>
      <c r="U53" s="394">
        <v>400</v>
      </c>
      <c r="V53" s="395"/>
      <c r="W53" s="384">
        <f aca="true" t="shared" si="8" ref="W53:W61">IF(T53="","",ROUND(U53*$D$4,-1))</f>
      </c>
      <c r="X53" s="385"/>
      <c r="Y53" s="423" t="s">
        <v>1114</v>
      </c>
      <c r="Z53" s="424"/>
      <c r="AA53" s="424"/>
      <c r="AB53" s="424"/>
      <c r="AC53" s="424"/>
      <c r="AD53" s="424"/>
      <c r="AE53" s="425"/>
    </row>
    <row r="54" spans="1:31" ht="12" customHeight="1">
      <c r="A54" s="382"/>
      <c r="B54" s="389" t="s">
        <v>272</v>
      </c>
      <c r="C54" s="378"/>
      <c r="D54" s="94"/>
      <c r="E54" s="394">
        <v>530</v>
      </c>
      <c r="F54" s="395"/>
      <c r="G54" s="392">
        <f t="shared" si="7"/>
      </c>
      <c r="H54" s="393"/>
      <c r="I54" s="398" t="s">
        <v>274</v>
      </c>
      <c r="J54" s="399"/>
      <c r="K54" s="399"/>
      <c r="L54" s="399"/>
      <c r="M54" s="399"/>
      <c r="N54" s="399"/>
      <c r="O54" s="400"/>
      <c r="Q54" s="382"/>
      <c r="R54" s="438" t="s">
        <v>765</v>
      </c>
      <c r="S54" s="438"/>
      <c r="T54" s="59"/>
      <c r="U54" s="379">
        <v>600</v>
      </c>
      <c r="V54" s="380"/>
      <c r="W54" s="384">
        <f t="shared" si="8"/>
      </c>
      <c r="X54" s="385"/>
      <c r="Y54" s="398" t="s">
        <v>1116</v>
      </c>
      <c r="Z54" s="399"/>
      <c r="AA54" s="399"/>
      <c r="AB54" s="399"/>
      <c r="AC54" s="399"/>
      <c r="AD54" s="399"/>
      <c r="AE54" s="400"/>
    </row>
    <row r="55" spans="1:31" ht="12" customHeight="1">
      <c r="A55" s="382"/>
      <c r="B55" s="389" t="s">
        <v>360</v>
      </c>
      <c r="C55" s="378"/>
      <c r="D55" s="94"/>
      <c r="E55" s="394">
        <v>550</v>
      </c>
      <c r="F55" s="395"/>
      <c r="G55" s="392">
        <f>IF(D55="","",ROUND(E55*$D$4,-1))</f>
      </c>
      <c r="H55" s="393"/>
      <c r="I55" s="398" t="s">
        <v>1124</v>
      </c>
      <c r="J55" s="399"/>
      <c r="K55" s="399"/>
      <c r="L55" s="399"/>
      <c r="M55" s="399"/>
      <c r="N55" s="399"/>
      <c r="O55" s="400"/>
      <c r="Q55" s="382"/>
      <c r="R55" s="438" t="s">
        <v>766</v>
      </c>
      <c r="S55" s="438"/>
      <c r="T55" s="94"/>
      <c r="U55" s="379">
        <v>410</v>
      </c>
      <c r="V55" s="380"/>
      <c r="W55" s="384">
        <f t="shared" si="8"/>
      </c>
      <c r="X55" s="385"/>
      <c r="Y55" s="398" t="s">
        <v>1118</v>
      </c>
      <c r="Z55" s="399"/>
      <c r="AA55" s="399"/>
      <c r="AB55" s="399"/>
      <c r="AC55" s="399"/>
      <c r="AD55" s="399"/>
      <c r="AE55" s="400"/>
    </row>
    <row r="56" spans="1:31" ht="12" customHeight="1">
      <c r="A56" s="382"/>
      <c r="B56" s="401" t="s">
        <v>361</v>
      </c>
      <c r="C56" s="402"/>
      <c r="D56" s="94"/>
      <c r="E56" s="394">
        <v>150</v>
      </c>
      <c r="F56" s="395"/>
      <c r="G56" s="392">
        <f t="shared" si="7"/>
      </c>
      <c r="H56" s="393"/>
      <c r="I56" s="398" t="s">
        <v>1126</v>
      </c>
      <c r="J56" s="399"/>
      <c r="K56" s="399"/>
      <c r="L56" s="399"/>
      <c r="M56" s="399"/>
      <c r="N56" s="399"/>
      <c r="O56" s="400"/>
      <c r="Q56" s="382"/>
      <c r="R56" s="438" t="s">
        <v>407</v>
      </c>
      <c r="S56" s="438"/>
      <c r="T56" s="94"/>
      <c r="U56" s="379">
        <v>380</v>
      </c>
      <c r="V56" s="380"/>
      <c r="W56" s="384">
        <f t="shared" si="8"/>
      </c>
      <c r="X56" s="385"/>
      <c r="Y56" s="398" t="s">
        <v>1120</v>
      </c>
      <c r="Z56" s="399"/>
      <c r="AA56" s="399"/>
      <c r="AB56" s="399"/>
      <c r="AC56" s="399"/>
      <c r="AD56" s="399"/>
      <c r="AE56" s="400"/>
    </row>
    <row r="57" spans="1:31" ht="12" customHeight="1">
      <c r="A57" s="383"/>
      <c r="B57" s="403" t="s">
        <v>991</v>
      </c>
      <c r="C57" s="404"/>
      <c r="D57" s="405"/>
      <c r="E57" s="390">
        <f>SUBTOTAL(9,E49:F56)</f>
        <v>2670</v>
      </c>
      <c r="F57" s="411"/>
      <c r="G57" s="435">
        <f>SUBTOTAL(9,G49:H56)</f>
        <v>0</v>
      </c>
      <c r="H57" s="436"/>
      <c r="I57" s="433"/>
      <c r="J57" s="433"/>
      <c r="K57" s="433"/>
      <c r="L57" s="433"/>
      <c r="M57" s="433"/>
      <c r="N57" s="433"/>
      <c r="O57" s="434"/>
      <c r="Q57" s="382"/>
      <c r="R57" s="438" t="s">
        <v>408</v>
      </c>
      <c r="S57" s="438"/>
      <c r="T57" s="94"/>
      <c r="U57" s="379">
        <v>460</v>
      </c>
      <c r="V57" s="380"/>
      <c r="W57" s="384">
        <f t="shared" si="8"/>
      </c>
      <c r="X57" s="385"/>
      <c r="Y57" s="398" t="s">
        <v>1122</v>
      </c>
      <c r="Z57" s="399"/>
      <c r="AA57" s="399"/>
      <c r="AB57" s="399"/>
      <c r="AC57" s="399"/>
      <c r="AD57" s="399"/>
      <c r="AE57" s="400"/>
    </row>
    <row r="58" spans="1:31" ht="12" customHeight="1">
      <c r="A58" s="381" t="s">
        <v>997</v>
      </c>
      <c r="B58" s="396" t="s">
        <v>362</v>
      </c>
      <c r="C58" s="397"/>
      <c r="D58" s="58"/>
      <c r="E58" s="429">
        <v>360</v>
      </c>
      <c r="F58" s="430"/>
      <c r="G58" s="392">
        <f aca="true" t="shared" si="9" ref="G58:G67">IF(D58="","",ROUND(E58*$D$4,-1))</f>
      </c>
      <c r="H58" s="393"/>
      <c r="I58" s="439" t="s">
        <v>1128</v>
      </c>
      <c r="J58" s="440"/>
      <c r="K58" s="440"/>
      <c r="L58" s="440"/>
      <c r="M58" s="440"/>
      <c r="N58" s="440"/>
      <c r="O58" s="441"/>
      <c r="Q58" s="382"/>
      <c r="R58" s="438" t="s">
        <v>409</v>
      </c>
      <c r="S58" s="438"/>
      <c r="T58" s="94"/>
      <c r="U58" s="379">
        <v>500</v>
      </c>
      <c r="V58" s="380"/>
      <c r="W58" s="384">
        <f t="shared" si="8"/>
      </c>
      <c r="X58" s="385"/>
      <c r="Y58" s="398" t="s">
        <v>1123</v>
      </c>
      <c r="Z58" s="399"/>
      <c r="AA58" s="399"/>
      <c r="AB58" s="399"/>
      <c r="AC58" s="399"/>
      <c r="AD58" s="399"/>
      <c r="AE58" s="400"/>
    </row>
    <row r="59" spans="1:31" ht="12" customHeight="1">
      <c r="A59" s="382"/>
      <c r="B59" s="389" t="s">
        <v>363</v>
      </c>
      <c r="C59" s="378"/>
      <c r="D59" s="59"/>
      <c r="E59" s="394">
        <v>230</v>
      </c>
      <c r="F59" s="395"/>
      <c r="G59" s="392">
        <f t="shared" si="9"/>
      </c>
      <c r="H59" s="393"/>
      <c r="I59" s="398" t="s">
        <v>1129</v>
      </c>
      <c r="J59" s="399"/>
      <c r="K59" s="399"/>
      <c r="L59" s="399"/>
      <c r="M59" s="399"/>
      <c r="N59" s="399"/>
      <c r="O59" s="400"/>
      <c r="Q59" s="382"/>
      <c r="R59" s="438" t="s">
        <v>410</v>
      </c>
      <c r="S59" s="438"/>
      <c r="T59" s="94"/>
      <c r="U59" s="379">
        <v>520</v>
      </c>
      <c r="V59" s="380"/>
      <c r="W59" s="384">
        <f>IF(T59="","",ROUND(U59*$D$4,-1))</f>
      </c>
      <c r="X59" s="385"/>
      <c r="Y59" s="398" t="s">
        <v>1125</v>
      </c>
      <c r="Z59" s="399"/>
      <c r="AA59" s="399"/>
      <c r="AB59" s="399"/>
      <c r="AC59" s="399"/>
      <c r="AD59" s="399"/>
      <c r="AE59" s="400"/>
    </row>
    <row r="60" spans="1:31" ht="12" customHeight="1">
      <c r="A60" s="382"/>
      <c r="B60" s="389" t="s">
        <v>364</v>
      </c>
      <c r="C60" s="378"/>
      <c r="D60" s="94"/>
      <c r="E60" s="394">
        <v>310</v>
      </c>
      <c r="F60" s="395"/>
      <c r="G60" s="392">
        <f t="shared" si="9"/>
      </c>
      <c r="H60" s="393"/>
      <c r="I60" s="398" t="s">
        <v>1131</v>
      </c>
      <c r="J60" s="399"/>
      <c r="K60" s="399"/>
      <c r="L60" s="399"/>
      <c r="M60" s="399"/>
      <c r="N60" s="399"/>
      <c r="O60" s="400"/>
      <c r="Q60" s="382"/>
      <c r="R60" s="438" t="s">
        <v>411</v>
      </c>
      <c r="S60" s="438"/>
      <c r="T60" s="94"/>
      <c r="U60" s="379">
        <v>650</v>
      </c>
      <c r="V60" s="380"/>
      <c r="W60" s="384">
        <f t="shared" si="8"/>
      </c>
      <c r="X60" s="385"/>
      <c r="Y60" s="398" t="s">
        <v>649</v>
      </c>
      <c r="Z60" s="399"/>
      <c r="AA60" s="399"/>
      <c r="AB60" s="399"/>
      <c r="AC60" s="399"/>
      <c r="AD60" s="399"/>
      <c r="AE60" s="400"/>
    </row>
    <row r="61" spans="1:31" ht="12" customHeight="1">
      <c r="A61" s="382"/>
      <c r="B61" s="389" t="s">
        <v>365</v>
      </c>
      <c r="C61" s="378"/>
      <c r="D61" s="94"/>
      <c r="E61" s="394">
        <v>300</v>
      </c>
      <c r="F61" s="395"/>
      <c r="G61" s="392">
        <f t="shared" si="9"/>
      </c>
      <c r="H61" s="393"/>
      <c r="I61" s="398" t="s">
        <v>1133</v>
      </c>
      <c r="J61" s="399"/>
      <c r="K61" s="399"/>
      <c r="L61" s="399"/>
      <c r="M61" s="399"/>
      <c r="N61" s="399"/>
      <c r="O61" s="400"/>
      <c r="Q61" s="382"/>
      <c r="R61" s="438" t="s">
        <v>412</v>
      </c>
      <c r="S61" s="438"/>
      <c r="T61" s="94"/>
      <c r="U61" s="379">
        <v>600</v>
      </c>
      <c r="V61" s="380"/>
      <c r="W61" s="384">
        <f t="shared" si="8"/>
      </c>
      <c r="X61" s="385"/>
      <c r="Y61" s="398" t="s">
        <v>1127</v>
      </c>
      <c r="Z61" s="399"/>
      <c r="AA61" s="399"/>
      <c r="AB61" s="399"/>
      <c r="AC61" s="399"/>
      <c r="AD61" s="399"/>
      <c r="AE61" s="400"/>
    </row>
    <row r="62" spans="1:31" ht="12" customHeight="1">
      <c r="A62" s="382"/>
      <c r="B62" s="389" t="s">
        <v>1820</v>
      </c>
      <c r="C62" s="378"/>
      <c r="D62" s="94"/>
      <c r="E62" s="394">
        <v>310</v>
      </c>
      <c r="F62" s="395"/>
      <c r="G62" s="392">
        <f t="shared" si="9"/>
      </c>
      <c r="H62" s="393"/>
      <c r="I62" s="398" t="s">
        <v>1822</v>
      </c>
      <c r="J62" s="399"/>
      <c r="K62" s="399"/>
      <c r="L62" s="399"/>
      <c r="M62" s="399"/>
      <c r="N62" s="399"/>
      <c r="O62" s="400"/>
      <c r="Q62" s="383"/>
      <c r="R62" s="403" t="s">
        <v>991</v>
      </c>
      <c r="S62" s="404"/>
      <c r="T62" s="415"/>
      <c r="U62" s="390">
        <f>SUBTOTAL(9,U53:V61)</f>
        <v>4520</v>
      </c>
      <c r="V62" s="411"/>
      <c r="W62" s="435">
        <f>SUBTOTAL(9,W53:X61)</f>
        <v>0</v>
      </c>
      <c r="X62" s="436"/>
      <c r="Y62" s="433"/>
      <c r="Z62" s="433"/>
      <c r="AA62" s="433"/>
      <c r="AB62" s="433"/>
      <c r="AC62" s="433"/>
      <c r="AD62" s="433"/>
      <c r="AE62" s="434"/>
    </row>
    <row r="63" spans="1:31" ht="12" customHeight="1">
      <c r="A63" s="382"/>
      <c r="B63" s="389" t="s">
        <v>1821</v>
      </c>
      <c r="C63" s="378"/>
      <c r="D63" s="94"/>
      <c r="E63" s="394">
        <v>190</v>
      </c>
      <c r="F63" s="395"/>
      <c r="G63" s="392">
        <f t="shared" si="9"/>
      </c>
      <c r="H63" s="393"/>
      <c r="I63" s="398" t="s">
        <v>1823</v>
      </c>
      <c r="J63" s="399"/>
      <c r="K63" s="399"/>
      <c r="L63" s="399"/>
      <c r="M63" s="399"/>
      <c r="N63" s="399"/>
      <c r="O63" s="400"/>
      <c r="Q63" s="381" t="s">
        <v>1002</v>
      </c>
      <c r="R63" s="397" t="s">
        <v>413</v>
      </c>
      <c r="S63" s="397"/>
      <c r="T63" s="58"/>
      <c r="U63" s="379">
        <v>500</v>
      </c>
      <c r="V63" s="380"/>
      <c r="W63" s="384">
        <f aca="true" t="shared" si="10" ref="W63:W68">IF(T63="","",ROUND(U63*$D$4,-1))</f>
      </c>
      <c r="X63" s="385"/>
      <c r="Y63" s="398" t="s">
        <v>1130</v>
      </c>
      <c r="Z63" s="399"/>
      <c r="AA63" s="399"/>
      <c r="AB63" s="399"/>
      <c r="AC63" s="399"/>
      <c r="AD63" s="399"/>
      <c r="AE63" s="400"/>
    </row>
    <row r="64" spans="1:31" ht="12" customHeight="1">
      <c r="A64" s="382"/>
      <c r="B64" s="389" t="s">
        <v>366</v>
      </c>
      <c r="C64" s="378"/>
      <c r="D64" s="94"/>
      <c r="E64" s="394">
        <v>210</v>
      </c>
      <c r="F64" s="395"/>
      <c r="G64" s="392">
        <f t="shared" si="9"/>
      </c>
      <c r="H64" s="393"/>
      <c r="I64" s="398" t="s">
        <v>1136</v>
      </c>
      <c r="J64" s="399"/>
      <c r="K64" s="399"/>
      <c r="L64" s="399"/>
      <c r="M64" s="399"/>
      <c r="N64" s="399"/>
      <c r="O64" s="400"/>
      <c r="Q64" s="382"/>
      <c r="R64" s="378" t="s">
        <v>414</v>
      </c>
      <c r="S64" s="378"/>
      <c r="T64" s="59"/>
      <c r="U64" s="379">
        <v>310</v>
      </c>
      <c r="V64" s="380"/>
      <c r="W64" s="384">
        <f t="shared" si="10"/>
      </c>
      <c r="X64" s="385"/>
      <c r="Y64" s="398" t="s">
        <v>1132</v>
      </c>
      <c r="Z64" s="399"/>
      <c r="AA64" s="399"/>
      <c r="AB64" s="399"/>
      <c r="AC64" s="399"/>
      <c r="AD64" s="399"/>
      <c r="AE64" s="400"/>
    </row>
    <row r="65" spans="1:31" ht="12" customHeight="1">
      <c r="A65" s="382"/>
      <c r="B65" s="389" t="s">
        <v>367</v>
      </c>
      <c r="C65" s="378"/>
      <c r="D65" s="94"/>
      <c r="E65" s="394">
        <v>510</v>
      </c>
      <c r="F65" s="395"/>
      <c r="G65" s="392">
        <f t="shared" si="9"/>
      </c>
      <c r="H65" s="393"/>
      <c r="I65" s="398" t="s">
        <v>1138</v>
      </c>
      <c r="J65" s="399"/>
      <c r="K65" s="399"/>
      <c r="L65" s="399"/>
      <c r="M65" s="399"/>
      <c r="N65" s="399"/>
      <c r="O65" s="400"/>
      <c r="Q65" s="382"/>
      <c r="R65" s="378" t="s">
        <v>415</v>
      </c>
      <c r="S65" s="378"/>
      <c r="T65" s="94"/>
      <c r="U65" s="379">
        <v>180</v>
      </c>
      <c r="V65" s="380"/>
      <c r="W65" s="384">
        <f>IF(T65="","",ROUND(U65*$D$4,-1))</f>
      </c>
      <c r="X65" s="385"/>
      <c r="Y65" s="398" t="s">
        <v>1134</v>
      </c>
      <c r="Z65" s="399"/>
      <c r="AA65" s="399"/>
      <c r="AB65" s="399"/>
      <c r="AC65" s="399"/>
      <c r="AD65" s="399"/>
      <c r="AE65" s="400"/>
    </row>
    <row r="66" spans="1:31" ht="12" customHeight="1">
      <c r="A66" s="382"/>
      <c r="B66" s="389" t="s">
        <v>368</v>
      </c>
      <c r="C66" s="378"/>
      <c r="D66" s="94"/>
      <c r="E66" s="437">
        <v>520</v>
      </c>
      <c r="F66" s="395"/>
      <c r="G66" s="392">
        <f t="shared" si="9"/>
      </c>
      <c r="H66" s="393"/>
      <c r="I66" s="398" t="s">
        <v>1140</v>
      </c>
      <c r="J66" s="399"/>
      <c r="K66" s="399"/>
      <c r="L66" s="399"/>
      <c r="M66" s="399"/>
      <c r="N66" s="399"/>
      <c r="O66" s="400"/>
      <c r="Q66" s="382"/>
      <c r="R66" s="378" t="s">
        <v>416</v>
      </c>
      <c r="S66" s="378"/>
      <c r="T66" s="94"/>
      <c r="U66" s="379">
        <v>660</v>
      </c>
      <c r="V66" s="380"/>
      <c r="W66" s="384">
        <f t="shared" si="10"/>
      </c>
      <c r="X66" s="385"/>
      <c r="Y66" s="398" t="s">
        <v>1135</v>
      </c>
      <c r="Z66" s="399"/>
      <c r="AA66" s="399"/>
      <c r="AB66" s="399"/>
      <c r="AC66" s="399"/>
      <c r="AD66" s="399"/>
      <c r="AE66" s="400"/>
    </row>
    <row r="67" spans="1:31" ht="12" customHeight="1">
      <c r="A67" s="382"/>
      <c r="B67" s="401" t="s">
        <v>369</v>
      </c>
      <c r="C67" s="402"/>
      <c r="D67" s="94"/>
      <c r="E67" s="394">
        <v>260</v>
      </c>
      <c r="F67" s="395"/>
      <c r="G67" s="392">
        <f t="shared" si="9"/>
      </c>
      <c r="H67" s="393"/>
      <c r="I67" s="398" t="s">
        <v>1141</v>
      </c>
      <c r="J67" s="399"/>
      <c r="K67" s="399"/>
      <c r="L67" s="399"/>
      <c r="M67" s="399"/>
      <c r="N67" s="399"/>
      <c r="O67" s="400"/>
      <c r="Q67" s="382"/>
      <c r="R67" s="378" t="s">
        <v>417</v>
      </c>
      <c r="S67" s="378"/>
      <c r="T67" s="94"/>
      <c r="U67" s="379">
        <v>320</v>
      </c>
      <c r="V67" s="380"/>
      <c r="W67" s="384">
        <f t="shared" si="10"/>
      </c>
      <c r="X67" s="385"/>
      <c r="Y67" s="398" t="s">
        <v>1137</v>
      </c>
      <c r="Z67" s="399"/>
      <c r="AA67" s="399"/>
      <c r="AB67" s="399"/>
      <c r="AC67" s="399"/>
      <c r="AD67" s="399"/>
      <c r="AE67" s="400"/>
    </row>
    <row r="68" spans="1:31" ht="12" customHeight="1">
      <c r="A68" s="383"/>
      <c r="B68" s="403" t="s">
        <v>991</v>
      </c>
      <c r="C68" s="404"/>
      <c r="D68" s="405"/>
      <c r="E68" s="390">
        <f>SUBTOTAL(9,E58:F67)</f>
        <v>3200</v>
      </c>
      <c r="F68" s="411"/>
      <c r="G68" s="419">
        <f>SUBTOTAL(9,G58:H67)</f>
        <v>0</v>
      </c>
      <c r="H68" s="420"/>
      <c r="I68" s="416"/>
      <c r="J68" s="417"/>
      <c r="K68" s="417"/>
      <c r="L68" s="417"/>
      <c r="M68" s="417"/>
      <c r="N68" s="417"/>
      <c r="O68" s="418"/>
      <c r="Q68" s="382"/>
      <c r="R68" s="378" t="s">
        <v>418</v>
      </c>
      <c r="S68" s="378"/>
      <c r="T68" s="94"/>
      <c r="U68" s="379">
        <v>200</v>
      </c>
      <c r="V68" s="380"/>
      <c r="W68" s="384">
        <f t="shared" si="10"/>
      </c>
      <c r="X68" s="385"/>
      <c r="Y68" s="398" t="s">
        <v>1139</v>
      </c>
      <c r="Z68" s="399"/>
      <c r="AA68" s="399"/>
      <c r="AB68" s="399"/>
      <c r="AC68" s="399"/>
      <c r="AD68" s="399"/>
      <c r="AE68" s="400"/>
    </row>
    <row r="69" spans="1:31" ht="12" customHeight="1">
      <c r="A69" s="381" t="s">
        <v>1144</v>
      </c>
      <c r="B69" s="396" t="s">
        <v>2387</v>
      </c>
      <c r="C69" s="397"/>
      <c r="D69" s="58"/>
      <c r="E69" s="431">
        <v>270</v>
      </c>
      <c r="F69" s="432"/>
      <c r="G69" s="421">
        <f>IF(D69="","",ROUND(E69*$D$4,-1))</f>
      </c>
      <c r="H69" s="422"/>
      <c r="I69" s="426" t="s">
        <v>2389</v>
      </c>
      <c r="J69" s="427"/>
      <c r="K69" s="427"/>
      <c r="L69" s="427"/>
      <c r="M69" s="427"/>
      <c r="N69" s="427"/>
      <c r="O69" s="428"/>
      <c r="Q69" s="382"/>
      <c r="R69" s="378" t="s">
        <v>419</v>
      </c>
      <c r="S69" s="378"/>
      <c r="T69" s="94"/>
      <c r="U69" s="379">
        <v>200</v>
      </c>
      <c r="V69" s="380"/>
      <c r="W69" s="384">
        <f aca="true" t="shared" si="11" ref="W69:W75">IF(T69="","",ROUND(U69*$D$4,-1))</f>
      </c>
      <c r="X69" s="385"/>
      <c r="Y69" s="398" t="s">
        <v>2313</v>
      </c>
      <c r="Z69" s="399"/>
      <c r="AA69" s="399"/>
      <c r="AB69" s="399"/>
      <c r="AC69" s="399"/>
      <c r="AD69" s="399"/>
      <c r="AE69" s="400"/>
    </row>
    <row r="70" spans="1:31" ht="12" customHeight="1">
      <c r="A70" s="382"/>
      <c r="B70" s="389" t="s">
        <v>2388</v>
      </c>
      <c r="C70" s="378"/>
      <c r="D70" s="64"/>
      <c r="E70" s="429">
        <v>170</v>
      </c>
      <c r="F70" s="430"/>
      <c r="G70" s="421">
        <f>IF(D70="","",ROUND(E70*$D$4,-1))</f>
      </c>
      <c r="H70" s="422"/>
      <c r="I70" s="426" t="s">
        <v>2390</v>
      </c>
      <c r="J70" s="427"/>
      <c r="K70" s="427"/>
      <c r="L70" s="427"/>
      <c r="M70" s="427"/>
      <c r="N70" s="427"/>
      <c r="O70" s="428"/>
      <c r="Q70" s="382"/>
      <c r="R70" s="378" t="s">
        <v>420</v>
      </c>
      <c r="S70" s="378"/>
      <c r="T70" s="94"/>
      <c r="U70" s="379">
        <v>250</v>
      </c>
      <c r="V70" s="380"/>
      <c r="W70" s="384">
        <f t="shared" si="11"/>
      </c>
      <c r="X70" s="385"/>
      <c r="Y70" s="398" t="s">
        <v>1142</v>
      </c>
      <c r="Z70" s="399"/>
      <c r="AA70" s="399"/>
      <c r="AB70" s="399"/>
      <c r="AC70" s="399"/>
      <c r="AD70" s="399"/>
      <c r="AE70" s="400"/>
    </row>
    <row r="71" spans="1:31" ht="12" customHeight="1">
      <c r="A71" s="382"/>
      <c r="B71" s="389" t="s">
        <v>370</v>
      </c>
      <c r="C71" s="378"/>
      <c r="D71" s="59"/>
      <c r="E71" s="394">
        <v>360</v>
      </c>
      <c r="F71" s="395"/>
      <c r="G71" s="392">
        <f aca="true" t="shared" si="12" ref="G71:G77">IF(D71="","",ROUND(E71*$D$4,-1))</f>
      </c>
      <c r="H71" s="393"/>
      <c r="I71" s="398" t="s">
        <v>192</v>
      </c>
      <c r="J71" s="399"/>
      <c r="K71" s="399"/>
      <c r="L71" s="399"/>
      <c r="M71" s="399"/>
      <c r="N71" s="399"/>
      <c r="O71" s="400"/>
      <c r="Q71" s="382"/>
      <c r="R71" s="378" t="s">
        <v>421</v>
      </c>
      <c r="S71" s="378"/>
      <c r="T71" s="94"/>
      <c r="U71" s="379">
        <v>400</v>
      </c>
      <c r="V71" s="380"/>
      <c r="W71" s="384">
        <f t="shared" si="11"/>
      </c>
      <c r="X71" s="385"/>
      <c r="Y71" s="398" t="s">
        <v>1143</v>
      </c>
      <c r="Z71" s="399"/>
      <c r="AA71" s="399"/>
      <c r="AB71" s="399"/>
      <c r="AC71" s="399"/>
      <c r="AD71" s="399"/>
      <c r="AE71" s="400"/>
    </row>
    <row r="72" spans="1:31" ht="12" customHeight="1">
      <c r="A72" s="382"/>
      <c r="B72" s="389" t="s">
        <v>371</v>
      </c>
      <c r="C72" s="378"/>
      <c r="D72" s="94"/>
      <c r="E72" s="394">
        <v>330</v>
      </c>
      <c r="F72" s="395"/>
      <c r="G72" s="392">
        <f t="shared" si="12"/>
      </c>
      <c r="H72" s="393"/>
      <c r="I72" s="398" t="s">
        <v>1147</v>
      </c>
      <c r="J72" s="399"/>
      <c r="K72" s="399"/>
      <c r="L72" s="399"/>
      <c r="M72" s="399"/>
      <c r="N72" s="399"/>
      <c r="O72" s="400"/>
      <c r="Q72" s="382"/>
      <c r="R72" s="378" t="s">
        <v>422</v>
      </c>
      <c r="S72" s="378"/>
      <c r="T72" s="94"/>
      <c r="U72" s="379">
        <v>420</v>
      </c>
      <c r="V72" s="380"/>
      <c r="W72" s="384">
        <f t="shared" si="11"/>
      </c>
      <c r="X72" s="385"/>
      <c r="Y72" s="398" t="s">
        <v>1145</v>
      </c>
      <c r="Z72" s="399"/>
      <c r="AA72" s="399"/>
      <c r="AB72" s="399"/>
      <c r="AC72" s="399"/>
      <c r="AD72" s="399"/>
      <c r="AE72" s="400"/>
    </row>
    <row r="73" spans="1:31" ht="12" customHeight="1">
      <c r="A73" s="382"/>
      <c r="B73" s="389" t="s">
        <v>372</v>
      </c>
      <c r="C73" s="378"/>
      <c r="D73" s="94"/>
      <c r="E73" s="394">
        <v>290</v>
      </c>
      <c r="F73" s="395"/>
      <c r="G73" s="392">
        <f t="shared" si="12"/>
      </c>
      <c r="H73" s="393"/>
      <c r="I73" s="398" t="s">
        <v>1149</v>
      </c>
      <c r="J73" s="399"/>
      <c r="K73" s="399"/>
      <c r="L73" s="399"/>
      <c r="M73" s="399"/>
      <c r="N73" s="399"/>
      <c r="O73" s="400"/>
      <c r="Q73" s="382"/>
      <c r="R73" s="378" t="s">
        <v>423</v>
      </c>
      <c r="S73" s="378"/>
      <c r="T73" s="94"/>
      <c r="U73" s="379">
        <v>280</v>
      </c>
      <c r="V73" s="380"/>
      <c r="W73" s="384">
        <f t="shared" si="11"/>
      </c>
      <c r="X73" s="385"/>
      <c r="Y73" s="398" t="s">
        <v>1146</v>
      </c>
      <c r="Z73" s="399"/>
      <c r="AA73" s="399"/>
      <c r="AB73" s="399"/>
      <c r="AC73" s="399"/>
      <c r="AD73" s="399"/>
      <c r="AE73" s="400"/>
    </row>
    <row r="74" spans="1:31" ht="12" customHeight="1">
      <c r="A74" s="382"/>
      <c r="B74" s="389" t="s">
        <v>373</v>
      </c>
      <c r="C74" s="378"/>
      <c r="D74" s="94"/>
      <c r="E74" s="394">
        <v>350</v>
      </c>
      <c r="F74" s="395"/>
      <c r="G74" s="392">
        <f t="shared" si="12"/>
      </c>
      <c r="H74" s="393"/>
      <c r="I74" s="398" t="s">
        <v>1151</v>
      </c>
      <c r="J74" s="399"/>
      <c r="K74" s="399"/>
      <c r="L74" s="399"/>
      <c r="M74" s="399"/>
      <c r="N74" s="399"/>
      <c r="O74" s="400"/>
      <c r="P74" s="33"/>
      <c r="Q74" s="382"/>
      <c r="R74" s="378" t="s">
        <v>2431</v>
      </c>
      <c r="S74" s="378"/>
      <c r="T74" s="94"/>
      <c r="U74" s="379">
        <v>260</v>
      </c>
      <c r="V74" s="380"/>
      <c r="W74" s="384">
        <f>IF(T74="","",ROUND(U74*$D$4,-1))</f>
      </c>
      <c r="X74" s="385"/>
      <c r="Y74" s="398" t="s">
        <v>1148</v>
      </c>
      <c r="Z74" s="399"/>
      <c r="AA74" s="399"/>
      <c r="AB74" s="399"/>
      <c r="AC74" s="399"/>
      <c r="AD74" s="399"/>
      <c r="AE74" s="400"/>
    </row>
    <row r="75" spans="1:31" ht="12.75" customHeight="1">
      <c r="A75" s="382"/>
      <c r="B75" s="389" t="s">
        <v>374</v>
      </c>
      <c r="C75" s="378"/>
      <c r="D75" s="94"/>
      <c r="E75" s="394">
        <v>480</v>
      </c>
      <c r="F75" s="395"/>
      <c r="G75" s="392">
        <f t="shared" si="12"/>
      </c>
      <c r="H75" s="393"/>
      <c r="I75" s="398" t="s">
        <v>1152</v>
      </c>
      <c r="J75" s="399"/>
      <c r="K75" s="399"/>
      <c r="L75" s="399"/>
      <c r="M75" s="399"/>
      <c r="N75" s="399"/>
      <c r="O75" s="400"/>
      <c r="Q75" s="382"/>
      <c r="R75" s="378" t="s">
        <v>2432</v>
      </c>
      <c r="S75" s="378"/>
      <c r="T75" s="94"/>
      <c r="U75" s="379">
        <v>180</v>
      </c>
      <c r="V75" s="380"/>
      <c r="W75" s="384">
        <f t="shared" si="11"/>
      </c>
      <c r="X75" s="385"/>
      <c r="Y75" s="398" t="s">
        <v>1148</v>
      </c>
      <c r="Z75" s="399"/>
      <c r="AA75" s="399"/>
      <c r="AB75" s="399"/>
      <c r="AC75" s="399"/>
      <c r="AD75" s="399"/>
      <c r="AE75" s="400"/>
    </row>
    <row r="76" spans="1:31" ht="12.75" customHeight="1">
      <c r="A76" s="382"/>
      <c r="B76" s="389" t="s">
        <v>375</v>
      </c>
      <c r="C76" s="378"/>
      <c r="D76" s="94"/>
      <c r="E76" s="394">
        <v>370</v>
      </c>
      <c r="F76" s="395"/>
      <c r="G76" s="392">
        <f>IF(D76="","",ROUND(E76*$D$4,-1))</f>
      </c>
      <c r="H76" s="393"/>
      <c r="I76" s="398" t="s">
        <v>1153</v>
      </c>
      <c r="J76" s="399"/>
      <c r="K76" s="399"/>
      <c r="L76" s="399"/>
      <c r="M76" s="399"/>
      <c r="N76" s="399"/>
      <c r="O76" s="400"/>
      <c r="Q76" s="382"/>
      <c r="R76" s="402" t="s">
        <v>424</v>
      </c>
      <c r="S76" s="402"/>
      <c r="T76" s="94"/>
      <c r="U76" s="379">
        <v>730</v>
      </c>
      <c r="V76" s="380"/>
      <c r="W76" s="384">
        <f>IF(T76="","",ROUND(U76*$D$4,-1))</f>
      </c>
      <c r="X76" s="385"/>
      <c r="Y76" s="398" t="s">
        <v>1150</v>
      </c>
      <c r="Z76" s="399"/>
      <c r="AA76" s="399"/>
      <c r="AB76" s="399"/>
      <c r="AC76" s="399"/>
      <c r="AD76" s="399"/>
      <c r="AE76" s="400"/>
    </row>
    <row r="77" spans="1:31" ht="12.75" customHeight="1">
      <c r="A77" s="382"/>
      <c r="B77" s="401" t="s">
        <v>376</v>
      </c>
      <c r="C77" s="402"/>
      <c r="D77" s="94"/>
      <c r="E77" s="394">
        <v>540</v>
      </c>
      <c r="F77" s="395"/>
      <c r="G77" s="392">
        <f t="shared" si="12"/>
      </c>
      <c r="H77" s="393"/>
      <c r="I77" s="386" t="s">
        <v>193</v>
      </c>
      <c r="J77" s="387"/>
      <c r="K77" s="387"/>
      <c r="L77" s="387"/>
      <c r="M77" s="387"/>
      <c r="N77" s="387"/>
      <c r="O77" s="388"/>
      <c r="Q77" s="383"/>
      <c r="R77" s="403" t="s">
        <v>991</v>
      </c>
      <c r="S77" s="404"/>
      <c r="T77" s="415"/>
      <c r="U77" s="390">
        <f>SUBTOTAL(9,U63:V76)</f>
        <v>4890</v>
      </c>
      <c r="V77" s="411"/>
      <c r="W77" s="435">
        <f>SUBTOTAL(9,W63:X76)</f>
        <v>0</v>
      </c>
      <c r="X77" s="436"/>
      <c r="Y77" s="433"/>
      <c r="Z77" s="433"/>
      <c r="AA77" s="433"/>
      <c r="AB77" s="433"/>
      <c r="AC77" s="433"/>
      <c r="AD77" s="433"/>
      <c r="AE77" s="434"/>
    </row>
    <row r="78" spans="1:31" ht="12.75" customHeight="1">
      <c r="A78" s="383"/>
      <c r="B78" s="403" t="s">
        <v>991</v>
      </c>
      <c r="C78" s="404"/>
      <c r="D78" s="405"/>
      <c r="E78" s="390">
        <f>SUBTOTAL(9,E69:F77)</f>
        <v>3160</v>
      </c>
      <c r="F78" s="411"/>
      <c r="G78" s="419">
        <f>SUBTOTAL(9,G69:H77)</f>
        <v>0</v>
      </c>
      <c r="H78" s="420"/>
      <c r="I78" s="416"/>
      <c r="J78" s="417"/>
      <c r="K78" s="417"/>
      <c r="L78" s="417"/>
      <c r="M78" s="417"/>
      <c r="N78" s="417"/>
      <c r="O78" s="418"/>
      <c r="R78" s="20"/>
      <c r="S78" s="20"/>
      <c r="T78" s="20"/>
      <c r="U78" s="21"/>
      <c r="V78" s="21"/>
      <c r="W78" s="22"/>
      <c r="X78" s="22"/>
      <c r="Y78" s="19"/>
      <c r="Z78" s="19"/>
      <c r="AA78" s="19"/>
      <c r="AB78" s="19"/>
      <c r="AC78" s="19"/>
      <c r="AD78" s="19"/>
      <c r="AE78" s="19"/>
    </row>
    <row r="79" spans="1:31" ht="12.75" customHeight="1">
      <c r="A79" s="127"/>
      <c r="B79" s="127"/>
      <c r="C79" s="127"/>
      <c r="D79" s="127"/>
      <c r="E79" s="127"/>
      <c r="F79" s="127"/>
      <c r="G79" s="92"/>
      <c r="H79" s="92"/>
      <c r="I79" s="128"/>
      <c r="J79" s="128"/>
      <c r="K79" s="128"/>
      <c r="L79" s="128"/>
      <c r="M79" s="128"/>
      <c r="N79" s="128"/>
      <c r="O79" s="128"/>
      <c r="R79" s="23"/>
      <c r="S79" s="23"/>
      <c r="T79" s="23"/>
      <c r="U79" s="21"/>
      <c r="V79" s="21"/>
      <c r="W79" s="22"/>
      <c r="X79" s="22"/>
      <c r="Y79" s="19"/>
      <c r="Z79" s="19"/>
      <c r="AA79" s="19"/>
      <c r="AB79" s="19"/>
      <c r="AC79" s="19"/>
      <c r="AD79" s="19"/>
      <c r="AE79" s="19"/>
    </row>
    <row r="80" spans="2:31" ht="12.75" customHeight="1">
      <c r="B80" s="127"/>
      <c r="C80" s="127"/>
      <c r="D80" s="127"/>
      <c r="E80" s="127"/>
      <c r="F80" s="127"/>
      <c r="G80" s="92"/>
      <c r="H80" s="92"/>
      <c r="I80" s="128"/>
      <c r="J80" s="128"/>
      <c r="K80" s="128"/>
      <c r="L80" s="128"/>
      <c r="M80" s="128"/>
      <c r="N80" s="128"/>
      <c r="O80" s="128"/>
      <c r="P80" s="91"/>
      <c r="R80" s="23"/>
      <c r="S80" s="23"/>
      <c r="T80" s="23"/>
      <c r="U80" s="21"/>
      <c r="V80" s="21"/>
      <c r="W80" s="22"/>
      <c r="X80" s="22"/>
      <c r="Y80" s="19"/>
      <c r="Z80" s="19"/>
      <c r="AA80" s="19"/>
      <c r="AB80" s="19"/>
      <c r="AC80" s="19"/>
      <c r="AD80" s="19"/>
      <c r="AE80" s="19"/>
    </row>
    <row r="81" spans="2:31" ht="12.75" customHeight="1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524" t="s">
        <v>1001</v>
      </c>
      <c r="R81" s="497"/>
      <c r="S81" s="497"/>
      <c r="T81" s="525"/>
      <c r="U81" s="414">
        <f>SUBTOTAL(9,E6:F78,U6:V77)</f>
        <v>46610</v>
      </c>
      <c r="V81" s="414"/>
      <c r="W81" s="414">
        <f>SUBTOTAL(9,G6:H78,W6:X77)</f>
        <v>0</v>
      </c>
      <c r="X81" s="414"/>
      <c r="Y81" s="23"/>
      <c r="Z81" s="23"/>
      <c r="AA81" s="23"/>
      <c r="AB81" s="23"/>
      <c r="AC81" s="23"/>
      <c r="AD81" s="23"/>
      <c r="AE81" s="23"/>
    </row>
    <row r="82" spans="1:31" ht="12.75" customHeight="1">
      <c r="A82" s="523" t="str">
        <f>'集計表'!A131</f>
        <v>株式会社毎日メディアサービス山口</v>
      </c>
      <c r="B82" s="523"/>
      <c r="C82" s="523"/>
      <c r="D82" s="523"/>
      <c r="E82" s="523"/>
      <c r="F82" s="523"/>
      <c r="G82" s="523"/>
      <c r="H82" s="523"/>
      <c r="I82" s="523"/>
      <c r="J82" s="523"/>
      <c r="K82" s="523"/>
      <c r="L82" s="523"/>
      <c r="M82" s="523"/>
      <c r="N82" s="523"/>
      <c r="O82" s="523"/>
      <c r="P82" s="523"/>
      <c r="Q82" s="523"/>
      <c r="R82" s="523"/>
      <c r="S82" s="523"/>
      <c r="T82" s="523"/>
      <c r="U82" s="523"/>
      <c r="V82" s="523"/>
      <c r="W82" s="523"/>
      <c r="X82" s="523"/>
      <c r="Y82" s="523"/>
      <c r="Z82" s="523"/>
      <c r="AA82" s="523"/>
      <c r="AB82" s="523"/>
      <c r="AC82" s="523"/>
      <c r="AD82" s="523"/>
      <c r="AE82" s="523"/>
    </row>
    <row r="83" spans="2:31" ht="12.75" customHeight="1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Q83" s="15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</row>
    <row r="84" spans="2:31" ht="12.75" customHeight="1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</row>
    <row r="85" spans="18:31" ht="12.75" customHeight="1"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</row>
    <row r="86" spans="18:31" ht="12.75" customHeight="1"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8:31" ht="12.75" customHeight="1"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8:31" ht="12.75" customHeight="1"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 password="DE98" sheet="1"/>
  <protectedRanges>
    <protectedRange sqref="D4 G21:H28 G44:H47 W17:X24 W53:X61 D44:D47 D49:D56 D58:D67 T6:T15 T17:T24 T53:T61 D21:D28 D69:D77 G49:H56 D30:D42 T43:T51 G58:H67 G69:H77 G30:H42 W63:X76 T63:T76 W6:X15 T26:T41 W26:X41 D6:D19 G6:H19 W43:X51" name="範囲1"/>
  </protectedRanges>
  <mergeCells count="623">
    <mergeCell ref="A82:AE82"/>
    <mergeCell ref="Q81:T81"/>
    <mergeCell ref="Q63:Q77"/>
    <mergeCell ref="Q53:Q62"/>
    <mergeCell ref="Q43:Q52"/>
    <mergeCell ref="W49:X49"/>
    <mergeCell ref="Y49:AE49"/>
    <mergeCell ref="U43:V43"/>
    <mergeCell ref="Y50:AE50"/>
    <mergeCell ref="R45:S45"/>
    <mergeCell ref="Y26:AE26"/>
    <mergeCell ref="W26:X26"/>
    <mergeCell ref="R46:S46"/>
    <mergeCell ref="U46:V46"/>
    <mergeCell ref="W46:X46"/>
    <mergeCell ref="Y46:AE46"/>
    <mergeCell ref="Y30:AE30"/>
    <mergeCell ref="Y34:AE34"/>
    <mergeCell ref="W38:X38"/>
    <mergeCell ref="W37:X37"/>
    <mergeCell ref="Y27:AE27"/>
    <mergeCell ref="Y28:AE28"/>
    <mergeCell ref="Y5:AE5"/>
    <mergeCell ref="I6:O6"/>
    <mergeCell ref="R5:T5"/>
    <mergeCell ref="B5:D5"/>
    <mergeCell ref="Y13:AE13"/>
    <mergeCell ref="R12:S12"/>
    <mergeCell ref="G5:H5"/>
    <mergeCell ref="R8:S8"/>
    <mergeCell ref="E5:F5"/>
    <mergeCell ref="E9:F9"/>
    <mergeCell ref="F2:I2"/>
    <mergeCell ref="R42:T42"/>
    <mergeCell ref="R30:S30"/>
    <mergeCell ref="U30:V30"/>
    <mergeCell ref="G9:H9"/>
    <mergeCell ref="U6:V6"/>
    <mergeCell ref="U8:V8"/>
    <mergeCell ref="I7:O7"/>
    <mergeCell ref="W30:X30"/>
    <mergeCell ref="W13:X13"/>
    <mergeCell ref="L2:O2"/>
    <mergeCell ref="V2:W2"/>
    <mergeCell ref="U13:V13"/>
    <mergeCell ref="D4:F4"/>
    <mergeCell ref="X3:AD3"/>
    <mergeCell ref="Y8:AE8"/>
    <mergeCell ref="U5:V5"/>
    <mergeCell ref="Y6:AE6"/>
    <mergeCell ref="A1:C1"/>
    <mergeCell ref="D1:AB1"/>
    <mergeCell ref="Y4:Z4"/>
    <mergeCell ref="AB4:AD4"/>
    <mergeCell ref="A3:C3"/>
    <mergeCell ref="X2:AE2"/>
    <mergeCell ref="AC1:AE1"/>
    <mergeCell ref="V3:W3"/>
    <mergeCell ref="D2:E2"/>
    <mergeCell ref="D3:U3"/>
    <mergeCell ref="A2:C2"/>
    <mergeCell ref="I5:O5"/>
    <mergeCell ref="R2:S2"/>
    <mergeCell ref="E10:F10"/>
    <mergeCell ref="B10:C10"/>
    <mergeCell ref="A4:C4"/>
    <mergeCell ref="B9:C9"/>
    <mergeCell ref="I9:O9"/>
    <mergeCell ref="E8:F8"/>
    <mergeCell ref="R7:S7"/>
    <mergeCell ref="Y7:AE7"/>
    <mergeCell ref="Y11:AE11"/>
    <mergeCell ref="W10:X10"/>
    <mergeCell ref="W5:X5"/>
    <mergeCell ref="W6:X6"/>
    <mergeCell ref="Y10:AE10"/>
    <mergeCell ref="W7:X7"/>
    <mergeCell ref="W8:X8"/>
    <mergeCell ref="B8:C8"/>
    <mergeCell ref="G8:H8"/>
    <mergeCell ref="B6:C6"/>
    <mergeCell ref="E6:F6"/>
    <mergeCell ref="R6:S6"/>
    <mergeCell ref="G6:H6"/>
    <mergeCell ref="I8:O8"/>
    <mergeCell ref="B7:C7"/>
    <mergeCell ref="E7:F7"/>
    <mergeCell ref="G7:H7"/>
    <mergeCell ref="R11:S11"/>
    <mergeCell ref="R10:S10"/>
    <mergeCell ref="Q6:Q16"/>
    <mergeCell ref="G14:H14"/>
    <mergeCell ref="G13:H13"/>
    <mergeCell ref="U9:V9"/>
    <mergeCell ref="U11:V11"/>
    <mergeCell ref="U10:V10"/>
    <mergeCell ref="U7:V7"/>
    <mergeCell ref="G16:H16"/>
    <mergeCell ref="I12:O12"/>
    <mergeCell ref="G12:H12"/>
    <mergeCell ref="W11:X11"/>
    <mergeCell ref="W9:X9"/>
    <mergeCell ref="B11:C11"/>
    <mergeCell ref="G11:H11"/>
    <mergeCell ref="E12:F12"/>
    <mergeCell ref="B12:C12"/>
    <mergeCell ref="I10:O10"/>
    <mergeCell ref="I11:O11"/>
    <mergeCell ref="I13:O13"/>
    <mergeCell ref="E14:F14"/>
    <mergeCell ref="G15:H15"/>
    <mergeCell ref="E13:F13"/>
    <mergeCell ref="Y9:AE9"/>
    <mergeCell ref="G10:H10"/>
    <mergeCell ref="R9:S9"/>
    <mergeCell ref="E11:F11"/>
    <mergeCell ref="W12:X12"/>
    <mergeCell ref="Y14:AE14"/>
    <mergeCell ref="B16:C16"/>
    <mergeCell ref="B14:C14"/>
    <mergeCell ref="B15:C15"/>
    <mergeCell ref="Y18:AE18"/>
    <mergeCell ref="U18:V18"/>
    <mergeCell ref="E18:F18"/>
    <mergeCell ref="E16:F16"/>
    <mergeCell ref="E15:F15"/>
    <mergeCell ref="I15:O15"/>
    <mergeCell ref="U16:V16"/>
    <mergeCell ref="B13:C13"/>
    <mergeCell ref="I14:O14"/>
    <mergeCell ref="I16:O16"/>
    <mergeCell ref="W20:X20"/>
    <mergeCell ref="W18:X18"/>
    <mergeCell ref="Y15:AE15"/>
    <mergeCell ref="U17:V17"/>
    <mergeCell ref="W17:X17"/>
    <mergeCell ref="W16:X16"/>
    <mergeCell ref="Y16:AE16"/>
    <mergeCell ref="Y12:AE12"/>
    <mergeCell ref="W15:X15"/>
    <mergeCell ref="W14:X14"/>
    <mergeCell ref="Y21:AE21"/>
    <mergeCell ref="U21:V21"/>
    <mergeCell ref="Y17:AE17"/>
    <mergeCell ref="W21:X21"/>
    <mergeCell ref="U15:V15"/>
    <mergeCell ref="Y20:AE20"/>
    <mergeCell ref="Y19:AE19"/>
    <mergeCell ref="R19:S19"/>
    <mergeCell ref="W19:X19"/>
    <mergeCell ref="G22:H22"/>
    <mergeCell ref="U12:V12"/>
    <mergeCell ref="R15:S15"/>
    <mergeCell ref="R16:T16"/>
    <mergeCell ref="U19:V19"/>
    <mergeCell ref="R14:S14"/>
    <mergeCell ref="U14:V14"/>
    <mergeCell ref="R13:S13"/>
    <mergeCell ref="Y23:AE23"/>
    <mergeCell ref="W23:X23"/>
    <mergeCell ref="G21:H21"/>
    <mergeCell ref="I21:O21"/>
    <mergeCell ref="I20:O20"/>
    <mergeCell ref="G20:H20"/>
    <mergeCell ref="R23:S23"/>
    <mergeCell ref="U23:V23"/>
    <mergeCell ref="R20:S20"/>
    <mergeCell ref="U20:V20"/>
    <mergeCell ref="G18:H18"/>
    <mergeCell ref="E19:F19"/>
    <mergeCell ref="G19:H19"/>
    <mergeCell ref="I17:O17"/>
    <mergeCell ref="B17:C17"/>
    <mergeCell ref="E23:F23"/>
    <mergeCell ref="B22:C22"/>
    <mergeCell ref="I19:O19"/>
    <mergeCell ref="G24:H24"/>
    <mergeCell ref="G25:H25"/>
    <mergeCell ref="U22:V22"/>
    <mergeCell ref="B23:C23"/>
    <mergeCell ref="G23:H23"/>
    <mergeCell ref="I23:O23"/>
    <mergeCell ref="B25:C25"/>
    <mergeCell ref="E25:F25"/>
    <mergeCell ref="Q17:Q25"/>
    <mergeCell ref="R22:S22"/>
    <mergeCell ref="I26:O26"/>
    <mergeCell ref="R27:S27"/>
    <mergeCell ref="R26:S26"/>
    <mergeCell ref="U27:V27"/>
    <mergeCell ref="U24:V24"/>
    <mergeCell ref="I24:O24"/>
    <mergeCell ref="U26:V26"/>
    <mergeCell ref="R24:S24"/>
    <mergeCell ref="R25:T25"/>
    <mergeCell ref="I27:O27"/>
    <mergeCell ref="Y22:AE22"/>
    <mergeCell ref="Y25:AE25"/>
    <mergeCell ref="W25:X25"/>
    <mergeCell ref="R17:S17"/>
    <mergeCell ref="I22:O22"/>
    <mergeCell ref="R18:S18"/>
    <mergeCell ref="I18:O18"/>
    <mergeCell ref="R21:S21"/>
    <mergeCell ref="W22:X22"/>
    <mergeCell ref="Y24:AE24"/>
    <mergeCell ref="W24:X24"/>
    <mergeCell ref="W27:X27"/>
    <mergeCell ref="I25:O25"/>
    <mergeCell ref="U25:V25"/>
    <mergeCell ref="R32:S32"/>
    <mergeCell ref="R31:S31"/>
    <mergeCell ref="W28:X28"/>
    <mergeCell ref="R29:S29"/>
    <mergeCell ref="W29:X29"/>
    <mergeCell ref="W32:X32"/>
    <mergeCell ref="U28:V28"/>
    <mergeCell ref="E29:F29"/>
    <mergeCell ref="I31:O31"/>
    <mergeCell ref="I29:O29"/>
    <mergeCell ref="I30:O30"/>
    <mergeCell ref="U29:V29"/>
    <mergeCell ref="Q26:Q42"/>
    <mergeCell ref="R28:S28"/>
    <mergeCell ref="I34:O34"/>
    <mergeCell ref="I33:O33"/>
    <mergeCell ref="B32:C32"/>
    <mergeCell ref="E27:F27"/>
    <mergeCell ref="G27:H27"/>
    <mergeCell ref="E33:F33"/>
    <mergeCell ref="G34:H34"/>
    <mergeCell ref="G33:H33"/>
    <mergeCell ref="E28:F28"/>
    <mergeCell ref="G32:H32"/>
    <mergeCell ref="E30:F30"/>
    <mergeCell ref="G30:H30"/>
    <mergeCell ref="R38:S38"/>
    <mergeCell ref="I38:O38"/>
    <mergeCell ref="I28:O28"/>
    <mergeCell ref="B29:D29"/>
    <mergeCell ref="G28:H28"/>
    <mergeCell ref="E32:F32"/>
    <mergeCell ref="B31:C31"/>
    <mergeCell ref="I32:O32"/>
    <mergeCell ref="G29:H29"/>
    <mergeCell ref="E31:F31"/>
    <mergeCell ref="I37:O37"/>
    <mergeCell ref="G36:H36"/>
    <mergeCell ref="I35:O35"/>
    <mergeCell ref="G35:H35"/>
    <mergeCell ref="U37:V37"/>
    <mergeCell ref="U35:V35"/>
    <mergeCell ref="U33:V33"/>
    <mergeCell ref="Y29:AE29"/>
    <mergeCell ref="R39:S39"/>
    <mergeCell ref="R33:S33"/>
    <mergeCell ref="Y32:AE32"/>
    <mergeCell ref="U31:V31"/>
    <mergeCell ref="U32:V32"/>
    <mergeCell ref="Y38:AE38"/>
    <mergeCell ref="W31:X31"/>
    <mergeCell ref="Y37:AE37"/>
    <mergeCell ref="Y35:AE35"/>
    <mergeCell ref="W34:X34"/>
    <mergeCell ref="U34:V34"/>
    <mergeCell ref="W35:X35"/>
    <mergeCell ref="R36:S36"/>
    <mergeCell ref="U36:V36"/>
    <mergeCell ref="W36:X36"/>
    <mergeCell ref="R34:S34"/>
    <mergeCell ref="Y36:AE36"/>
    <mergeCell ref="Y31:AE31"/>
    <mergeCell ref="W33:X33"/>
    <mergeCell ref="Y33:AE33"/>
    <mergeCell ref="R35:S35"/>
    <mergeCell ref="R37:S37"/>
    <mergeCell ref="B37:C37"/>
    <mergeCell ref="E37:F37"/>
    <mergeCell ref="G37:H37"/>
    <mergeCell ref="E35:F35"/>
    <mergeCell ref="I36:O36"/>
    <mergeCell ref="B40:C40"/>
    <mergeCell ref="B39:C39"/>
    <mergeCell ref="B41:C41"/>
    <mergeCell ref="G41:H41"/>
    <mergeCell ref="G40:H40"/>
    <mergeCell ref="E39:F39"/>
    <mergeCell ref="U38:V38"/>
    <mergeCell ref="I41:O41"/>
    <mergeCell ref="I40:O40"/>
    <mergeCell ref="I39:O39"/>
    <mergeCell ref="U39:V39"/>
    <mergeCell ref="B43:D43"/>
    <mergeCell ref="G43:H43"/>
    <mergeCell ref="E41:F41"/>
    <mergeCell ref="G42:H42"/>
    <mergeCell ref="E42:F42"/>
    <mergeCell ref="E34:F34"/>
    <mergeCell ref="E40:F40"/>
    <mergeCell ref="G39:H39"/>
    <mergeCell ref="E36:F36"/>
    <mergeCell ref="E38:F38"/>
    <mergeCell ref="G38:H38"/>
    <mergeCell ref="G31:H31"/>
    <mergeCell ref="W39:X39"/>
    <mergeCell ref="W42:X42"/>
    <mergeCell ref="U40:V40"/>
    <mergeCell ref="W40:X40"/>
    <mergeCell ref="W43:X43"/>
    <mergeCell ref="R40:S40"/>
    <mergeCell ref="R41:S41"/>
    <mergeCell ref="U41:V41"/>
    <mergeCell ref="I43:O43"/>
    <mergeCell ref="Y39:AE39"/>
    <mergeCell ref="W48:X48"/>
    <mergeCell ref="W50:X50"/>
    <mergeCell ref="U45:V45"/>
    <mergeCell ref="U48:V48"/>
    <mergeCell ref="R49:S49"/>
    <mergeCell ref="U49:V49"/>
    <mergeCell ref="Y41:AE41"/>
    <mergeCell ref="W44:X44"/>
    <mergeCell ref="Y43:AE43"/>
    <mergeCell ref="G45:H45"/>
    <mergeCell ref="Y42:AE42"/>
    <mergeCell ref="Y44:AE44"/>
    <mergeCell ref="W41:X41"/>
    <mergeCell ref="W45:X45"/>
    <mergeCell ref="Y48:AE48"/>
    <mergeCell ref="Y47:AE47"/>
    <mergeCell ref="Y45:AE45"/>
    <mergeCell ref="U42:V42"/>
    <mergeCell ref="U44:V44"/>
    <mergeCell ref="E45:F45"/>
    <mergeCell ref="B46:C46"/>
    <mergeCell ref="E47:F47"/>
    <mergeCell ref="B49:C49"/>
    <mergeCell ref="B44:C44"/>
    <mergeCell ref="B45:C45"/>
    <mergeCell ref="E46:F46"/>
    <mergeCell ref="E44:F44"/>
    <mergeCell ref="U51:V51"/>
    <mergeCell ref="R47:S47"/>
    <mergeCell ref="R43:S43"/>
    <mergeCell ref="R50:S50"/>
    <mergeCell ref="U47:V47"/>
    <mergeCell ref="G47:H47"/>
    <mergeCell ref="U50:V50"/>
    <mergeCell ref="R48:S48"/>
    <mergeCell ref="I49:O49"/>
    <mergeCell ref="R44:S44"/>
    <mergeCell ref="I52:O52"/>
    <mergeCell ref="B47:C47"/>
    <mergeCell ref="R52:T52"/>
    <mergeCell ref="R51:S51"/>
    <mergeCell ref="I47:O47"/>
    <mergeCell ref="B52:C52"/>
    <mergeCell ref="B51:C51"/>
    <mergeCell ref="E49:F49"/>
    <mergeCell ref="B48:D48"/>
    <mergeCell ref="E48:F48"/>
    <mergeCell ref="G48:H48"/>
    <mergeCell ref="I51:O51"/>
    <mergeCell ref="I44:O44"/>
    <mergeCell ref="I46:O46"/>
    <mergeCell ref="I48:O48"/>
    <mergeCell ref="G49:H49"/>
    <mergeCell ref="I45:O45"/>
    <mergeCell ref="G50:H50"/>
    <mergeCell ref="G46:H46"/>
    <mergeCell ref="G44:H44"/>
    <mergeCell ref="E52:F52"/>
    <mergeCell ref="B53:C53"/>
    <mergeCell ref="E53:F53"/>
    <mergeCell ref="G51:H51"/>
    <mergeCell ref="E51:F51"/>
    <mergeCell ref="E50:F50"/>
    <mergeCell ref="G52:H52"/>
    <mergeCell ref="G53:H53"/>
    <mergeCell ref="Y54:AE54"/>
    <mergeCell ref="U54:V54"/>
    <mergeCell ref="R54:S54"/>
    <mergeCell ref="U52:V52"/>
    <mergeCell ref="U53:V53"/>
    <mergeCell ref="R53:S53"/>
    <mergeCell ref="I50:O50"/>
    <mergeCell ref="W47:X47"/>
    <mergeCell ref="W52:X52"/>
    <mergeCell ref="R56:S56"/>
    <mergeCell ref="W51:X51"/>
    <mergeCell ref="Y55:AE55"/>
    <mergeCell ref="W54:X54"/>
    <mergeCell ref="Y53:AE53"/>
    <mergeCell ref="Y52:AE52"/>
    <mergeCell ref="W53:X53"/>
    <mergeCell ref="W55:X55"/>
    <mergeCell ref="Y51:AE51"/>
    <mergeCell ref="R55:S55"/>
    <mergeCell ref="Y60:AE60"/>
    <mergeCell ref="E57:F57"/>
    <mergeCell ref="B55:C55"/>
    <mergeCell ref="B56:C56"/>
    <mergeCell ref="E56:F56"/>
    <mergeCell ref="I57:O57"/>
    <mergeCell ref="G57:H57"/>
    <mergeCell ref="E55:F55"/>
    <mergeCell ref="G56:H56"/>
    <mergeCell ref="G55:H55"/>
    <mergeCell ref="R58:S58"/>
    <mergeCell ref="Y59:AE59"/>
    <mergeCell ref="W58:X58"/>
    <mergeCell ref="U57:V57"/>
    <mergeCell ref="U58:V58"/>
    <mergeCell ref="U59:V59"/>
    <mergeCell ref="W57:X57"/>
    <mergeCell ref="Y61:AE61"/>
    <mergeCell ref="Y58:AE58"/>
    <mergeCell ref="W60:X60"/>
    <mergeCell ref="W59:X59"/>
    <mergeCell ref="G58:H58"/>
    <mergeCell ref="I58:O58"/>
    <mergeCell ref="R60:S60"/>
    <mergeCell ref="I59:O59"/>
    <mergeCell ref="G60:H60"/>
    <mergeCell ref="I60:O60"/>
    <mergeCell ref="W56:X56"/>
    <mergeCell ref="Y56:AE56"/>
    <mergeCell ref="Y57:AE57"/>
    <mergeCell ref="I61:O61"/>
    <mergeCell ref="U55:V55"/>
    <mergeCell ref="U60:V60"/>
    <mergeCell ref="R57:S57"/>
    <mergeCell ref="R59:S59"/>
    <mergeCell ref="I55:O55"/>
    <mergeCell ref="R61:S61"/>
    <mergeCell ref="I53:O53"/>
    <mergeCell ref="I56:O56"/>
    <mergeCell ref="Y64:AE64"/>
    <mergeCell ref="W62:X62"/>
    <mergeCell ref="W64:X64"/>
    <mergeCell ref="Y65:AE65"/>
    <mergeCell ref="I62:O62"/>
    <mergeCell ref="U56:V56"/>
    <mergeCell ref="W61:X61"/>
    <mergeCell ref="U61:V61"/>
    <mergeCell ref="W65:X65"/>
    <mergeCell ref="E65:F65"/>
    <mergeCell ref="E66:F66"/>
    <mergeCell ref="B65:C65"/>
    <mergeCell ref="G65:H65"/>
    <mergeCell ref="U62:V62"/>
    <mergeCell ref="R62:T62"/>
    <mergeCell ref="U63:V63"/>
    <mergeCell ref="R63:S63"/>
    <mergeCell ref="U64:V64"/>
    <mergeCell ref="Y67:AE67"/>
    <mergeCell ref="Y62:AE62"/>
    <mergeCell ref="Y63:AE63"/>
    <mergeCell ref="W63:X63"/>
    <mergeCell ref="R68:S68"/>
    <mergeCell ref="U67:V67"/>
    <mergeCell ref="Y68:AE68"/>
    <mergeCell ref="W66:X66"/>
    <mergeCell ref="W67:X67"/>
    <mergeCell ref="Y66:AE66"/>
    <mergeCell ref="E62:F62"/>
    <mergeCell ref="B60:C60"/>
    <mergeCell ref="E63:F63"/>
    <mergeCell ref="B63:C63"/>
    <mergeCell ref="E59:F59"/>
    <mergeCell ref="B61:C61"/>
    <mergeCell ref="B59:C59"/>
    <mergeCell ref="B69:C69"/>
    <mergeCell ref="I69:O69"/>
    <mergeCell ref="G64:H64"/>
    <mergeCell ref="I64:O64"/>
    <mergeCell ref="R66:S66"/>
    <mergeCell ref="G69:H69"/>
    <mergeCell ref="G68:H68"/>
    <mergeCell ref="B67:C67"/>
    <mergeCell ref="E67:F67"/>
    <mergeCell ref="B68:D68"/>
    <mergeCell ref="Y76:AE76"/>
    <mergeCell ref="Y73:AE73"/>
    <mergeCell ref="B71:C71"/>
    <mergeCell ref="E72:F72"/>
    <mergeCell ref="Y69:AE69"/>
    <mergeCell ref="W69:X69"/>
    <mergeCell ref="R72:S72"/>
    <mergeCell ref="U72:V72"/>
    <mergeCell ref="U69:V69"/>
    <mergeCell ref="Y70:AE70"/>
    <mergeCell ref="R65:S65"/>
    <mergeCell ref="Y77:AE77"/>
    <mergeCell ref="U75:V75"/>
    <mergeCell ref="W76:X76"/>
    <mergeCell ref="R76:S76"/>
    <mergeCell ref="W77:X77"/>
    <mergeCell ref="U77:V77"/>
    <mergeCell ref="Y75:AE75"/>
    <mergeCell ref="U76:V76"/>
    <mergeCell ref="R69:S69"/>
    <mergeCell ref="I63:O63"/>
    <mergeCell ref="I72:O72"/>
    <mergeCell ref="W75:X75"/>
    <mergeCell ref="W68:X68"/>
    <mergeCell ref="U68:V68"/>
    <mergeCell ref="R67:S67"/>
    <mergeCell ref="U66:V66"/>
    <mergeCell ref="U65:V65"/>
    <mergeCell ref="R64:S64"/>
    <mergeCell ref="I68:O68"/>
    <mergeCell ref="I66:O66"/>
    <mergeCell ref="E74:F74"/>
    <mergeCell ref="E77:F77"/>
    <mergeCell ref="E69:F69"/>
    <mergeCell ref="E75:F75"/>
    <mergeCell ref="I67:O67"/>
    <mergeCell ref="E71:F71"/>
    <mergeCell ref="G71:H71"/>
    <mergeCell ref="I75:O75"/>
    <mergeCell ref="E70:F70"/>
    <mergeCell ref="E58:F58"/>
    <mergeCell ref="G59:H59"/>
    <mergeCell ref="E60:F60"/>
    <mergeCell ref="E61:F61"/>
    <mergeCell ref="E64:F64"/>
    <mergeCell ref="E68:F68"/>
    <mergeCell ref="G66:H66"/>
    <mergeCell ref="G67:H67"/>
    <mergeCell ref="G63:H63"/>
    <mergeCell ref="G61:H61"/>
    <mergeCell ref="Y40:AE40"/>
    <mergeCell ref="W72:X72"/>
    <mergeCell ref="R75:S75"/>
    <mergeCell ref="I70:O70"/>
    <mergeCell ref="Y71:AE71"/>
    <mergeCell ref="Y72:AE72"/>
    <mergeCell ref="W70:X70"/>
    <mergeCell ref="I71:O71"/>
    <mergeCell ref="I73:O73"/>
    <mergeCell ref="I65:O65"/>
    <mergeCell ref="G70:H70"/>
    <mergeCell ref="G77:H77"/>
    <mergeCell ref="E73:F73"/>
    <mergeCell ref="G76:H76"/>
    <mergeCell ref="B74:C74"/>
    <mergeCell ref="B75:C75"/>
    <mergeCell ref="G75:H75"/>
    <mergeCell ref="G74:H74"/>
    <mergeCell ref="B70:C70"/>
    <mergeCell ref="I74:O74"/>
    <mergeCell ref="B77:C77"/>
    <mergeCell ref="I76:O76"/>
    <mergeCell ref="I78:O78"/>
    <mergeCell ref="B76:C76"/>
    <mergeCell ref="E78:F78"/>
    <mergeCell ref="G78:H78"/>
    <mergeCell ref="W81:X81"/>
    <mergeCell ref="U81:V81"/>
    <mergeCell ref="B73:C73"/>
    <mergeCell ref="B72:C72"/>
    <mergeCell ref="R77:T77"/>
    <mergeCell ref="B78:D78"/>
    <mergeCell ref="G72:H72"/>
    <mergeCell ref="G73:H73"/>
    <mergeCell ref="E76:F76"/>
    <mergeCell ref="I77:O77"/>
    <mergeCell ref="Y74:AE74"/>
    <mergeCell ref="B64:C64"/>
    <mergeCell ref="E17:F17"/>
    <mergeCell ref="G17:H17"/>
    <mergeCell ref="B28:C28"/>
    <mergeCell ref="G26:H26"/>
    <mergeCell ref="E26:F26"/>
    <mergeCell ref="R73:S73"/>
    <mergeCell ref="B26:C26"/>
    <mergeCell ref="E22:F22"/>
    <mergeCell ref="B24:C24"/>
    <mergeCell ref="B21:C21"/>
    <mergeCell ref="B27:C27"/>
    <mergeCell ref="E24:F24"/>
    <mergeCell ref="E21:F21"/>
    <mergeCell ref="B18:C18"/>
    <mergeCell ref="B19:C19"/>
    <mergeCell ref="B20:D20"/>
    <mergeCell ref="E20:F20"/>
    <mergeCell ref="B66:C66"/>
    <mergeCell ref="B50:C50"/>
    <mergeCell ref="B42:C42"/>
    <mergeCell ref="B62:C62"/>
    <mergeCell ref="B30:C30"/>
    <mergeCell ref="B57:D57"/>
    <mergeCell ref="B34:C34"/>
    <mergeCell ref="B33:C33"/>
    <mergeCell ref="B35:C35"/>
    <mergeCell ref="B36:C36"/>
    <mergeCell ref="U70:V70"/>
    <mergeCell ref="I42:O42"/>
    <mergeCell ref="B38:C38"/>
    <mergeCell ref="E43:F43"/>
    <mergeCell ref="G62:H62"/>
    <mergeCell ref="B54:C54"/>
    <mergeCell ref="E54:F54"/>
    <mergeCell ref="B58:C58"/>
    <mergeCell ref="I54:O54"/>
    <mergeCell ref="G54:H54"/>
    <mergeCell ref="R74:S74"/>
    <mergeCell ref="W71:X71"/>
    <mergeCell ref="W73:X73"/>
    <mergeCell ref="U73:V73"/>
    <mergeCell ref="W74:X74"/>
    <mergeCell ref="U74:V74"/>
    <mergeCell ref="R70:S70"/>
    <mergeCell ref="U71:V71"/>
    <mergeCell ref="A21:A29"/>
    <mergeCell ref="A6:A20"/>
    <mergeCell ref="A69:A78"/>
    <mergeCell ref="A58:A68"/>
    <mergeCell ref="A49:A57"/>
    <mergeCell ref="A44:A48"/>
    <mergeCell ref="A30:A43"/>
    <mergeCell ref="R71:S71"/>
  </mergeCells>
  <conditionalFormatting sqref="G21:H28 G44:H47 W17:X24 W53:X61 G49:H56 G58:H67 G69:H77 G30:H42 W63:X76 W6:X15 W26:X41 G6:H19 W43:X51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84" r:id="rId1"/>
  <headerFooter alignWithMargins="0">
    <oddFooter>&amp;R&amp;"MS UI Gothic,標準"&amp;10&amp;P／&amp;N</oddFooter>
  </headerFooter>
  <ignoredErrors>
    <ignoredError sqref="G56:H56 G21:H21 G34:H35 G44:H47 G71:H75 G64:H64 W17:X19 W50:X51 W53:X58 H18:H19 G49:H49 W14:X15 W26:X26 H58 G9:G10 G18:G19 W34:X35 G23:H27 G36:H36 W47:X48 G59:H59 W75:X75 W21:X24 G77:H77 G39:H40 W39:X39 G12:G16 H9:H16 G42:H42 G66:H66 W60:X61 G69:H69 W69:X73 W43:X4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AI98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7" t="s">
        <v>1154</v>
      </c>
      <c r="B1" s="158"/>
      <c r="C1" s="158"/>
      <c r="D1" s="498" t="s">
        <v>972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75">
        <f>'集計表'!AD1</f>
        <v>44044</v>
      </c>
      <c r="AD1" s="175"/>
      <c r="AE1" s="176"/>
    </row>
    <row r="2" spans="1:31" ht="18.75" customHeight="1">
      <c r="A2" s="491" t="s">
        <v>973</v>
      </c>
      <c r="B2" s="492"/>
      <c r="C2" s="493"/>
      <c r="D2" s="507">
        <f>'集計表'!E2</f>
        <v>2020</v>
      </c>
      <c r="E2" s="507"/>
      <c r="F2" s="511">
        <f>'集計表'!G2</f>
        <v>-3</v>
      </c>
      <c r="G2" s="512"/>
      <c r="H2" s="512"/>
      <c r="I2" s="512"/>
      <c r="J2" s="71" t="s">
        <v>1809</v>
      </c>
      <c r="K2" s="3" t="s">
        <v>1155</v>
      </c>
      <c r="L2" s="511">
        <f>'集計表'!M2</f>
        <v>-1</v>
      </c>
      <c r="M2" s="512"/>
      <c r="N2" s="512"/>
      <c r="O2" s="512"/>
      <c r="P2" s="72" t="s">
        <v>976</v>
      </c>
      <c r="Q2" s="6" t="s">
        <v>1014</v>
      </c>
      <c r="R2" s="496">
        <f>'集計表'!S2</f>
        <v>0</v>
      </c>
      <c r="S2" s="496"/>
      <c r="T2" s="7" t="s">
        <v>1015</v>
      </c>
      <c r="U2" s="8" t="s">
        <v>1016</v>
      </c>
      <c r="V2" s="491" t="s">
        <v>1017</v>
      </c>
      <c r="W2" s="493"/>
      <c r="X2" s="504">
        <f>'集計表'!Y2</f>
        <v>0</v>
      </c>
      <c r="Y2" s="505"/>
      <c r="Z2" s="505"/>
      <c r="AA2" s="505"/>
      <c r="AB2" s="505"/>
      <c r="AC2" s="505"/>
      <c r="AD2" s="505"/>
      <c r="AE2" s="506"/>
    </row>
    <row r="3" spans="1:31" ht="18.75" customHeight="1">
      <c r="A3" s="501" t="s">
        <v>981</v>
      </c>
      <c r="B3" s="502"/>
      <c r="C3" s="503"/>
      <c r="D3" s="508">
        <f>'集計表'!E3</f>
        <v>0</v>
      </c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10"/>
      <c r="V3" s="578" t="str">
        <f>'集計表'!W3</f>
        <v>枚　数</v>
      </c>
      <c r="W3" s="579"/>
      <c r="X3" s="514">
        <f>'集計表'!Y3</f>
        <v>0</v>
      </c>
      <c r="Y3" s="515"/>
      <c r="Z3" s="515"/>
      <c r="AA3" s="515"/>
      <c r="AB3" s="515"/>
      <c r="AC3" s="515"/>
      <c r="AD3" s="515"/>
      <c r="AE3" s="10" t="s">
        <v>983</v>
      </c>
    </row>
    <row r="4" spans="1:31" ht="15.75" customHeight="1">
      <c r="A4" s="497" t="s">
        <v>321</v>
      </c>
      <c r="B4" s="497"/>
      <c r="C4" s="497"/>
      <c r="D4" s="513">
        <v>1</v>
      </c>
      <c r="E4" s="513"/>
      <c r="F4" s="513"/>
      <c r="Y4" s="499" t="s">
        <v>984</v>
      </c>
      <c r="Z4" s="499"/>
      <c r="AA4" s="11" t="s">
        <v>1018</v>
      </c>
      <c r="AB4" s="500">
        <f>SUM(W89)</f>
        <v>0</v>
      </c>
      <c r="AC4" s="499"/>
      <c r="AD4" s="499"/>
      <c r="AE4" s="9" t="s">
        <v>1019</v>
      </c>
    </row>
    <row r="5" spans="1:31" ht="12.75" customHeight="1">
      <c r="A5" s="12"/>
      <c r="B5" s="520" t="s">
        <v>215</v>
      </c>
      <c r="C5" s="494"/>
      <c r="D5" s="494"/>
      <c r="E5" s="516" t="s">
        <v>988</v>
      </c>
      <c r="F5" s="516"/>
      <c r="G5" s="490" t="s">
        <v>989</v>
      </c>
      <c r="H5" s="490"/>
      <c r="I5" s="494" t="s">
        <v>1021</v>
      </c>
      <c r="J5" s="494"/>
      <c r="K5" s="494"/>
      <c r="L5" s="494"/>
      <c r="M5" s="494"/>
      <c r="N5" s="494"/>
      <c r="O5" s="495"/>
      <c r="Q5" s="13"/>
      <c r="R5" s="520" t="s">
        <v>1020</v>
      </c>
      <c r="S5" s="494"/>
      <c r="T5" s="494"/>
      <c r="U5" s="516" t="s">
        <v>988</v>
      </c>
      <c r="V5" s="516"/>
      <c r="W5" s="490" t="s">
        <v>989</v>
      </c>
      <c r="X5" s="490"/>
      <c r="Y5" s="494" t="s">
        <v>1021</v>
      </c>
      <c r="Z5" s="494"/>
      <c r="AA5" s="494"/>
      <c r="AB5" s="494"/>
      <c r="AC5" s="494"/>
      <c r="AD5" s="494"/>
      <c r="AE5" s="495"/>
    </row>
    <row r="6" spans="1:31" ht="12" customHeight="1">
      <c r="A6" s="381" t="s">
        <v>1003</v>
      </c>
      <c r="B6" s="396" t="s">
        <v>425</v>
      </c>
      <c r="C6" s="397"/>
      <c r="D6" s="58"/>
      <c r="E6" s="484">
        <v>910</v>
      </c>
      <c r="F6" s="485"/>
      <c r="G6" s="392">
        <f aca="true" t="shared" si="0" ref="G6:G19">IF(D6="","",ROUND(E6*$D$4,-1))</f>
      </c>
      <c r="H6" s="393"/>
      <c r="I6" s="517" t="s">
        <v>1156</v>
      </c>
      <c r="J6" s="518"/>
      <c r="K6" s="518"/>
      <c r="L6" s="518"/>
      <c r="M6" s="518"/>
      <c r="N6" s="518"/>
      <c r="O6" s="519"/>
      <c r="Q6" s="381" t="s">
        <v>1006</v>
      </c>
      <c r="R6" s="396" t="s">
        <v>481</v>
      </c>
      <c r="S6" s="397"/>
      <c r="T6" s="58"/>
      <c r="U6" s="452">
        <v>440</v>
      </c>
      <c r="V6" s="453"/>
      <c r="W6" s="384">
        <f>IF(T6="","",ROUND(U6*$D$4,-1))</f>
      </c>
      <c r="X6" s="385"/>
      <c r="Y6" s="517" t="s">
        <v>1157</v>
      </c>
      <c r="Z6" s="518"/>
      <c r="AA6" s="518"/>
      <c r="AB6" s="518"/>
      <c r="AC6" s="518"/>
      <c r="AD6" s="518"/>
      <c r="AE6" s="519"/>
    </row>
    <row r="7" spans="1:31" ht="12" customHeight="1">
      <c r="A7" s="382"/>
      <c r="B7" s="389" t="s">
        <v>426</v>
      </c>
      <c r="C7" s="378"/>
      <c r="D7" s="94"/>
      <c r="E7" s="379">
        <v>740</v>
      </c>
      <c r="F7" s="380"/>
      <c r="G7" s="392">
        <f t="shared" si="0"/>
      </c>
      <c r="H7" s="393"/>
      <c r="I7" s="423" t="s">
        <v>1158</v>
      </c>
      <c r="J7" s="424"/>
      <c r="K7" s="424"/>
      <c r="L7" s="424"/>
      <c r="M7" s="424"/>
      <c r="N7" s="424"/>
      <c r="O7" s="425"/>
      <c r="Q7" s="382"/>
      <c r="R7" s="389" t="s">
        <v>482</v>
      </c>
      <c r="S7" s="378"/>
      <c r="T7" s="59"/>
      <c r="U7" s="379">
        <v>360</v>
      </c>
      <c r="V7" s="380"/>
      <c r="W7" s="384">
        <f aca="true" t="shared" si="1" ref="W7:W18">IF(T7="","",ROUND(U7*$D$4,-1))</f>
      </c>
      <c r="X7" s="385"/>
      <c r="Y7" s="423" t="s">
        <v>1159</v>
      </c>
      <c r="Z7" s="424"/>
      <c r="AA7" s="424"/>
      <c r="AB7" s="424"/>
      <c r="AC7" s="424"/>
      <c r="AD7" s="424"/>
      <c r="AE7" s="425"/>
    </row>
    <row r="8" spans="1:31" ht="12" customHeight="1">
      <c r="A8" s="382"/>
      <c r="B8" s="389" t="s">
        <v>427</v>
      </c>
      <c r="C8" s="378"/>
      <c r="D8" s="94"/>
      <c r="E8" s="379">
        <v>590</v>
      </c>
      <c r="F8" s="380"/>
      <c r="G8" s="392">
        <f t="shared" si="0"/>
      </c>
      <c r="H8" s="393"/>
      <c r="I8" s="423" t="s">
        <v>1160</v>
      </c>
      <c r="J8" s="424"/>
      <c r="K8" s="424"/>
      <c r="L8" s="424"/>
      <c r="M8" s="424"/>
      <c r="N8" s="424"/>
      <c r="O8" s="425"/>
      <c r="Q8" s="382"/>
      <c r="R8" s="389" t="s">
        <v>2285</v>
      </c>
      <c r="S8" s="378"/>
      <c r="T8" s="59"/>
      <c r="U8" s="379">
        <v>240</v>
      </c>
      <c r="V8" s="380"/>
      <c r="W8" s="384">
        <f>IF(T8="","",ROUND(U8*$D$4,-1))</f>
      </c>
      <c r="X8" s="385"/>
      <c r="Y8" s="423" t="s">
        <v>2531</v>
      </c>
      <c r="Z8" s="424"/>
      <c r="AA8" s="424"/>
      <c r="AB8" s="424"/>
      <c r="AC8" s="424"/>
      <c r="AD8" s="424"/>
      <c r="AE8" s="425"/>
    </row>
    <row r="9" spans="1:31" ht="12" customHeight="1">
      <c r="A9" s="382"/>
      <c r="B9" s="389" t="s">
        <v>2413</v>
      </c>
      <c r="C9" s="378"/>
      <c r="D9" s="94"/>
      <c r="E9" s="379">
        <v>440</v>
      </c>
      <c r="F9" s="380"/>
      <c r="G9" s="392">
        <f>IF(D9="","",ROUND(E9*$D$4,-1))</f>
      </c>
      <c r="H9" s="393"/>
      <c r="I9" s="423" t="s">
        <v>2414</v>
      </c>
      <c r="J9" s="424"/>
      <c r="K9" s="424"/>
      <c r="L9" s="424"/>
      <c r="M9" s="424"/>
      <c r="N9" s="424"/>
      <c r="O9" s="425"/>
      <c r="Q9" s="382"/>
      <c r="R9" s="389" t="s">
        <v>2286</v>
      </c>
      <c r="S9" s="378"/>
      <c r="T9" s="94"/>
      <c r="U9" s="379">
        <v>370</v>
      </c>
      <c r="V9" s="380"/>
      <c r="W9" s="384">
        <f>IF(T9="","",ROUND(U9*$D$4,-1))</f>
      </c>
      <c r="X9" s="385"/>
      <c r="Y9" s="423" t="s">
        <v>2532</v>
      </c>
      <c r="Z9" s="424"/>
      <c r="AA9" s="424"/>
      <c r="AB9" s="424"/>
      <c r="AC9" s="424"/>
      <c r="AD9" s="424"/>
      <c r="AE9" s="425"/>
    </row>
    <row r="10" spans="1:31" ht="12" customHeight="1">
      <c r="A10" s="382"/>
      <c r="B10" s="389" t="s">
        <v>1603</v>
      </c>
      <c r="C10" s="378"/>
      <c r="D10" s="94"/>
      <c r="E10" s="379">
        <v>400</v>
      </c>
      <c r="F10" s="380"/>
      <c r="G10" s="392">
        <f t="shared" si="0"/>
      </c>
      <c r="H10" s="393"/>
      <c r="I10" s="423" t="s">
        <v>2419</v>
      </c>
      <c r="J10" s="424"/>
      <c r="K10" s="424"/>
      <c r="L10" s="424"/>
      <c r="M10" s="424"/>
      <c r="N10" s="424"/>
      <c r="O10" s="425"/>
      <c r="Q10" s="382"/>
      <c r="R10" s="389" t="s">
        <v>484</v>
      </c>
      <c r="S10" s="378"/>
      <c r="T10" s="94"/>
      <c r="U10" s="379">
        <v>470</v>
      </c>
      <c r="V10" s="380"/>
      <c r="W10" s="384">
        <f t="shared" si="1"/>
      </c>
      <c r="X10" s="385"/>
      <c r="Y10" s="423" t="s">
        <v>1161</v>
      </c>
      <c r="Z10" s="424"/>
      <c r="AA10" s="424"/>
      <c r="AB10" s="424"/>
      <c r="AC10" s="424"/>
      <c r="AD10" s="424"/>
      <c r="AE10" s="425"/>
    </row>
    <row r="11" spans="1:31" ht="12" customHeight="1">
      <c r="A11" s="382"/>
      <c r="B11" s="389" t="s">
        <v>295</v>
      </c>
      <c r="C11" s="378"/>
      <c r="D11" s="94"/>
      <c r="E11" s="379">
        <v>520</v>
      </c>
      <c r="F11" s="380"/>
      <c r="G11" s="392">
        <f t="shared" si="0"/>
      </c>
      <c r="H11" s="393"/>
      <c r="I11" s="423" t="s">
        <v>297</v>
      </c>
      <c r="J11" s="424"/>
      <c r="K11" s="424"/>
      <c r="L11" s="424"/>
      <c r="M11" s="424"/>
      <c r="N11" s="424"/>
      <c r="O11" s="425"/>
      <c r="Q11" s="382"/>
      <c r="R11" s="389" t="s">
        <v>1268</v>
      </c>
      <c r="S11" s="378"/>
      <c r="T11" s="94"/>
      <c r="U11" s="379">
        <v>270</v>
      </c>
      <c r="V11" s="380"/>
      <c r="W11" s="384">
        <f>IF(T11="","",ROUND(U11*$D$4,-1))</f>
      </c>
      <c r="X11" s="385"/>
      <c r="Y11" s="423" t="s">
        <v>1269</v>
      </c>
      <c r="Z11" s="424"/>
      <c r="AA11" s="424"/>
      <c r="AB11" s="424"/>
      <c r="AC11" s="424"/>
      <c r="AD11" s="424"/>
      <c r="AE11" s="425"/>
    </row>
    <row r="12" spans="1:31" ht="12" customHeight="1">
      <c r="A12" s="382"/>
      <c r="B12" s="389" t="s">
        <v>296</v>
      </c>
      <c r="C12" s="378"/>
      <c r="D12" s="94"/>
      <c r="E12" s="379">
        <v>150</v>
      </c>
      <c r="F12" s="380"/>
      <c r="G12" s="392">
        <f t="shared" si="0"/>
      </c>
      <c r="H12" s="393"/>
      <c r="I12" s="554" t="s">
        <v>2506</v>
      </c>
      <c r="J12" s="555"/>
      <c r="K12" s="555"/>
      <c r="L12" s="555"/>
      <c r="M12" s="555"/>
      <c r="N12" s="555"/>
      <c r="O12" s="556"/>
      <c r="Q12" s="382"/>
      <c r="R12" s="389" t="s">
        <v>661</v>
      </c>
      <c r="S12" s="378"/>
      <c r="T12" s="94"/>
      <c r="U12" s="379">
        <v>290</v>
      </c>
      <c r="V12" s="380"/>
      <c r="W12" s="384">
        <f>IF(T12="","",ROUND(U12*$D$4,-1))</f>
      </c>
      <c r="X12" s="385"/>
      <c r="Y12" s="423" t="s">
        <v>1270</v>
      </c>
      <c r="Z12" s="571"/>
      <c r="AA12" s="571"/>
      <c r="AB12" s="571"/>
      <c r="AC12" s="571"/>
      <c r="AD12" s="571"/>
      <c r="AE12" s="572"/>
    </row>
    <row r="13" spans="1:31" ht="12" customHeight="1">
      <c r="A13" s="382"/>
      <c r="B13" s="389" t="s">
        <v>435</v>
      </c>
      <c r="C13" s="378"/>
      <c r="D13" s="94"/>
      <c r="E13" s="379">
        <v>530</v>
      </c>
      <c r="F13" s="380"/>
      <c r="G13" s="392">
        <f t="shared" si="0"/>
      </c>
      <c r="H13" s="393"/>
      <c r="I13" s="562" t="s">
        <v>1162</v>
      </c>
      <c r="J13" s="563"/>
      <c r="K13" s="563"/>
      <c r="L13" s="563"/>
      <c r="M13" s="563"/>
      <c r="N13" s="563"/>
      <c r="O13" s="564"/>
      <c r="Q13" s="382"/>
      <c r="R13" s="389" t="s">
        <v>486</v>
      </c>
      <c r="S13" s="378"/>
      <c r="T13" s="94"/>
      <c r="U13" s="379">
        <v>700</v>
      </c>
      <c r="V13" s="380"/>
      <c r="W13" s="384">
        <f t="shared" si="1"/>
      </c>
      <c r="X13" s="385"/>
      <c r="Y13" s="423" t="s">
        <v>1163</v>
      </c>
      <c r="Z13" s="424"/>
      <c r="AA13" s="424"/>
      <c r="AB13" s="424"/>
      <c r="AC13" s="424"/>
      <c r="AD13" s="424"/>
      <c r="AE13" s="425"/>
    </row>
    <row r="14" spans="1:31" ht="12" customHeight="1">
      <c r="A14" s="382"/>
      <c r="B14" s="389" t="s">
        <v>436</v>
      </c>
      <c r="C14" s="378"/>
      <c r="D14" s="94"/>
      <c r="E14" s="379">
        <v>400</v>
      </c>
      <c r="F14" s="380"/>
      <c r="G14" s="392">
        <f t="shared" si="0"/>
      </c>
      <c r="H14" s="393"/>
      <c r="I14" s="562" t="s">
        <v>1164</v>
      </c>
      <c r="J14" s="563"/>
      <c r="K14" s="563"/>
      <c r="L14" s="563"/>
      <c r="M14" s="563"/>
      <c r="N14" s="563"/>
      <c r="O14" s="564"/>
      <c r="Q14" s="382"/>
      <c r="R14" s="389" t="s">
        <v>487</v>
      </c>
      <c r="S14" s="378"/>
      <c r="T14" s="94"/>
      <c r="U14" s="379">
        <v>310</v>
      </c>
      <c r="V14" s="380"/>
      <c r="W14" s="384">
        <f t="shared" si="1"/>
      </c>
      <c r="X14" s="385"/>
      <c r="Y14" s="423" t="s">
        <v>200</v>
      </c>
      <c r="Z14" s="424"/>
      <c r="AA14" s="424"/>
      <c r="AB14" s="424"/>
      <c r="AC14" s="424"/>
      <c r="AD14" s="424"/>
      <c r="AE14" s="425"/>
    </row>
    <row r="15" spans="1:31" ht="12" customHeight="1">
      <c r="A15" s="382"/>
      <c r="B15" s="389" t="s">
        <v>437</v>
      </c>
      <c r="C15" s="378"/>
      <c r="D15" s="94"/>
      <c r="E15" s="379">
        <v>480</v>
      </c>
      <c r="F15" s="380"/>
      <c r="G15" s="392">
        <f t="shared" si="0"/>
      </c>
      <c r="H15" s="393"/>
      <c r="I15" s="562" t="s">
        <v>1165</v>
      </c>
      <c r="J15" s="563"/>
      <c r="K15" s="563"/>
      <c r="L15" s="563"/>
      <c r="M15" s="563"/>
      <c r="N15" s="563"/>
      <c r="O15" s="564"/>
      <c r="Q15" s="382"/>
      <c r="R15" s="389" t="s">
        <v>488</v>
      </c>
      <c r="S15" s="378"/>
      <c r="T15" s="94"/>
      <c r="U15" s="379">
        <v>540</v>
      </c>
      <c r="V15" s="380"/>
      <c r="W15" s="384">
        <f>IF(T15="","",ROUND(U15*$D$4,-1))</f>
      </c>
      <c r="X15" s="385"/>
      <c r="Y15" s="423" t="s">
        <v>1166</v>
      </c>
      <c r="Z15" s="424"/>
      <c r="AA15" s="424"/>
      <c r="AB15" s="424"/>
      <c r="AC15" s="424"/>
      <c r="AD15" s="424"/>
      <c r="AE15" s="425"/>
    </row>
    <row r="16" spans="1:31" ht="12" customHeight="1">
      <c r="A16" s="382"/>
      <c r="B16" s="389" t="s">
        <v>438</v>
      </c>
      <c r="C16" s="378"/>
      <c r="D16" s="94"/>
      <c r="E16" s="379">
        <v>330</v>
      </c>
      <c r="F16" s="380"/>
      <c r="G16" s="392">
        <f t="shared" si="0"/>
      </c>
      <c r="H16" s="393"/>
      <c r="I16" s="562" t="s">
        <v>1167</v>
      </c>
      <c r="J16" s="563"/>
      <c r="K16" s="563"/>
      <c r="L16" s="563"/>
      <c r="M16" s="563"/>
      <c r="N16" s="563"/>
      <c r="O16" s="564"/>
      <c r="Q16" s="382"/>
      <c r="R16" s="389" t="s">
        <v>489</v>
      </c>
      <c r="S16" s="378"/>
      <c r="T16" s="94"/>
      <c r="U16" s="379">
        <v>410</v>
      </c>
      <c r="V16" s="380"/>
      <c r="W16" s="384">
        <f t="shared" si="1"/>
      </c>
      <c r="X16" s="385"/>
      <c r="Y16" s="423" t="s">
        <v>1168</v>
      </c>
      <c r="Z16" s="424"/>
      <c r="AA16" s="424"/>
      <c r="AB16" s="424"/>
      <c r="AC16" s="424"/>
      <c r="AD16" s="424"/>
      <c r="AE16" s="425"/>
    </row>
    <row r="17" spans="1:31" ht="12" customHeight="1">
      <c r="A17" s="382"/>
      <c r="B17" s="389" t="s">
        <v>1552</v>
      </c>
      <c r="C17" s="378"/>
      <c r="D17" s="94"/>
      <c r="E17" s="412">
        <v>380</v>
      </c>
      <c r="F17" s="413"/>
      <c r="G17" s="392">
        <f t="shared" si="0"/>
      </c>
      <c r="H17" s="393"/>
      <c r="I17" s="575" t="s">
        <v>1554</v>
      </c>
      <c r="J17" s="576"/>
      <c r="K17" s="576"/>
      <c r="L17" s="576"/>
      <c r="M17" s="576"/>
      <c r="N17" s="576"/>
      <c r="O17" s="577"/>
      <c r="Q17" s="382"/>
      <c r="R17" s="389" t="s">
        <v>1818</v>
      </c>
      <c r="S17" s="378"/>
      <c r="T17" s="94"/>
      <c r="U17" s="379">
        <v>230</v>
      </c>
      <c r="V17" s="380"/>
      <c r="W17" s="557">
        <f>IF(T17="","",ROUND(U17*$D$4,-1))</f>
      </c>
      <c r="X17" s="558"/>
      <c r="Y17" s="568" t="s">
        <v>2113</v>
      </c>
      <c r="Z17" s="569"/>
      <c r="AA17" s="569"/>
      <c r="AB17" s="569"/>
      <c r="AC17" s="569"/>
      <c r="AD17" s="569"/>
      <c r="AE17" s="570"/>
    </row>
    <row r="18" spans="1:31" ht="12" customHeight="1">
      <c r="A18" s="382"/>
      <c r="B18" s="389" t="s">
        <v>1553</v>
      </c>
      <c r="C18" s="378"/>
      <c r="D18" s="94"/>
      <c r="E18" s="412">
        <v>120</v>
      </c>
      <c r="F18" s="413"/>
      <c r="G18" s="392">
        <f t="shared" si="0"/>
      </c>
      <c r="H18" s="393"/>
      <c r="I18" s="575" t="s">
        <v>1555</v>
      </c>
      <c r="J18" s="576"/>
      <c r="K18" s="576"/>
      <c r="L18" s="576"/>
      <c r="M18" s="576"/>
      <c r="N18" s="576"/>
      <c r="O18" s="577"/>
      <c r="Q18" s="382"/>
      <c r="R18" s="401" t="s">
        <v>1819</v>
      </c>
      <c r="S18" s="402"/>
      <c r="T18" s="94"/>
      <c r="U18" s="379">
        <v>270</v>
      </c>
      <c r="V18" s="380"/>
      <c r="W18" s="557">
        <f t="shared" si="1"/>
      </c>
      <c r="X18" s="558"/>
      <c r="Y18" s="554" t="s">
        <v>2114</v>
      </c>
      <c r="Z18" s="555"/>
      <c r="AA18" s="555"/>
      <c r="AB18" s="555"/>
      <c r="AC18" s="555"/>
      <c r="AD18" s="555"/>
      <c r="AE18" s="556"/>
    </row>
    <row r="19" spans="1:31" ht="12" customHeight="1">
      <c r="A19" s="382"/>
      <c r="B19" s="389" t="s">
        <v>440</v>
      </c>
      <c r="C19" s="378"/>
      <c r="D19" s="94"/>
      <c r="E19" s="412">
        <v>630</v>
      </c>
      <c r="F19" s="413"/>
      <c r="G19" s="392">
        <f t="shared" si="0"/>
      </c>
      <c r="H19" s="393"/>
      <c r="I19" s="573" t="s">
        <v>1169</v>
      </c>
      <c r="J19" s="573"/>
      <c r="K19" s="573"/>
      <c r="L19" s="573"/>
      <c r="M19" s="573"/>
      <c r="N19" s="573"/>
      <c r="O19" s="574"/>
      <c r="Q19" s="383"/>
      <c r="R19" s="403" t="s">
        <v>991</v>
      </c>
      <c r="S19" s="404"/>
      <c r="T19" s="415"/>
      <c r="U19" s="390">
        <f>SUBTOTAL(9,U6:V18)</f>
        <v>4900</v>
      </c>
      <c r="V19" s="411"/>
      <c r="W19" s="435">
        <f>SUBTOTAL(9,W6:X18)</f>
        <v>0</v>
      </c>
      <c r="X19" s="436"/>
      <c r="Y19" s="416"/>
      <c r="Z19" s="417"/>
      <c r="AA19" s="417"/>
      <c r="AB19" s="417"/>
      <c r="AC19" s="417"/>
      <c r="AD19" s="417"/>
      <c r="AE19" s="418"/>
    </row>
    <row r="20" spans="1:31" ht="12" customHeight="1">
      <c r="A20" s="382"/>
      <c r="B20" s="389" t="s">
        <v>441</v>
      </c>
      <c r="C20" s="378"/>
      <c r="D20" s="94"/>
      <c r="E20" s="394">
        <v>340</v>
      </c>
      <c r="F20" s="395"/>
      <c r="G20" s="392">
        <f aca="true" t="shared" si="2" ref="G20:G31">IF(D20="","",ROUND(E20*$D$4,-1))</f>
      </c>
      <c r="H20" s="393"/>
      <c r="I20" s="398" t="s">
        <v>1170</v>
      </c>
      <c r="J20" s="399"/>
      <c r="K20" s="399"/>
      <c r="L20" s="399"/>
      <c r="M20" s="399"/>
      <c r="N20" s="399"/>
      <c r="O20" s="400"/>
      <c r="Q20" s="381" t="s">
        <v>1007</v>
      </c>
      <c r="R20" s="396" t="s">
        <v>491</v>
      </c>
      <c r="S20" s="397"/>
      <c r="T20" s="58"/>
      <c r="U20" s="379">
        <v>700</v>
      </c>
      <c r="V20" s="380"/>
      <c r="W20" s="384">
        <f aca="true" t="shared" si="3" ref="W20:W26">IF(T20="","",ROUND(U20*$D$4,-1))</f>
      </c>
      <c r="X20" s="385"/>
      <c r="Y20" s="423" t="s">
        <v>201</v>
      </c>
      <c r="Z20" s="424"/>
      <c r="AA20" s="424"/>
      <c r="AB20" s="424"/>
      <c r="AC20" s="424"/>
      <c r="AD20" s="424"/>
      <c r="AE20" s="425"/>
    </row>
    <row r="21" spans="1:31" ht="12" customHeight="1">
      <c r="A21" s="382"/>
      <c r="B21" s="389" t="s">
        <v>442</v>
      </c>
      <c r="C21" s="378"/>
      <c r="D21" s="94"/>
      <c r="E21" s="531">
        <v>590</v>
      </c>
      <c r="F21" s="532"/>
      <c r="G21" s="392">
        <f t="shared" si="2"/>
      </c>
      <c r="H21" s="393"/>
      <c r="I21" s="559" t="s">
        <v>1171</v>
      </c>
      <c r="J21" s="560"/>
      <c r="K21" s="560"/>
      <c r="L21" s="560"/>
      <c r="M21" s="560"/>
      <c r="N21" s="560"/>
      <c r="O21" s="561"/>
      <c r="Q21" s="382"/>
      <c r="R21" s="389" t="s">
        <v>492</v>
      </c>
      <c r="S21" s="378"/>
      <c r="T21" s="59"/>
      <c r="U21" s="379">
        <v>290</v>
      </c>
      <c r="V21" s="380"/>
      <c r="W21" s="384">
        <f>IF(T21="","",ROUND(U21*$D$4,-1))</f>
      </c>
      <c r="X21" s="385"/>
      <c r="Y21" s="423" t="s">
        <v>1172</v>
      </c>
      <c r="Z21" s="424"/>
      <c r="AA21" s="424"/>
      <c r="AB21" s="424"/>
      <c r="AC21" s="424"/>
      <c r="AD21" s="424"/>
      <c r="AE21" s="425"/>
    </row>
    <row r="22" spans="1:31" ht="12" customHeight="1">
      <c r="A22" s="382"/>
      <c r="B22" s="389" t="s">
        <v>695</v>
      </c>
      <c r="C22" s="378"/>
      <c r="D22" s="94"/>
      <c r="E22" s="526">
        <v>460</v>
      </c>
      <c r="F22" s="526"/>
      <c r="G22" s="392">
        <f t="shared" si="2"/>
      </c>
      <c r="H22" s="393"/>
      <c r="I22" s="533" t="s">
        <v>197</v>
      </c>
      <c r="J22" s="533"/>
      <c r="K22" s="533"/>
      <c r="L22" s="533"/>
      <c r="M22" s="533"/>
      <c r="N22" s="533"/>
      <c r="O22" s="534"/>
      <c r="Q22" s="382"/>
      <c r="R22" s="389" t="s">
        <v>493</v>
      </c>
      <c r="S22" s="378"/>
      <c r="T22" s="94"/>
      <c r="U22" s="379">
        <v>430</v>
      </c>
      <c r="V22" s="380"/>
      <c r="W22" s="384">
        <f>IF(T22="","",ROUND(U22*$D$4,-1))</f>
      </c>
      <c r="X22" s="385"/>
      <c r="Y22" s="423" t="s">
        <v>2105</v>
      </c>
      <c r="Z22" s="424"/>
      <c r="AA22" s="424"/>
      <c r="AB22" s="424"/>
      <c r="AC22" s="424"/>
      <c r="AD22" s="424"/>
      <c r="AE22" s="425"/>
    </row>
    <row r="23" spans="1:31" ht="12" customHeight="1">
      <c r="A23" s="382"/>
      <c r="B23" s="389" t="s">
        <v>696</v>
      </c>
      <c r="C23" s="378"/>
      <c r="D23" s="94"/>
      <c r="E23" s="124"/>
      <c r="F23" s="125"/>
      <c r="G23" s="392">
        <f t="shared" si="2"/>
      </c>
      <c r="H23" s="393"/>
      <c r="I23" s="533" t="s">
        <v>1576</v>
      </c>
      <c r="J23" s="533"/>
      <c r="K23" s="533"/>
      <c r="L23" s="533"/>
      <c r="M23" s="533"/>
      <c r="N23" s="533"/>
      <c r="O23" s="534"/>
      <c r="Q23" s="382"/>
      <c r="R23" s="389" t="s">
        <v>950</v>
      </c>
      <c r="S23" s="378"/>
      <c r="T23" s="94"/>
      <c r="U23" s="379">
        <v>440</v>
      </c>
      <c r="V23" s="380"/>
      <c r="W23" s="384">
        <f>IF(T23="","",ROUND(U23*$D$4,-1))</f>
      </c>
      <c r="X23" s="385"/>
      <c r="Y23" s="423" t="s">
        <v>1516</v>
      </c>
      <c r="Z23" s="424"/>
      <c r="AA23" s="424"/>
      <c r="AB23" s="424"/>
      <c r="AC23" s="424"/>
      <c r="AD23" s="424"/>
      <c r="AE23" s="425"/>
    </row>
    <row r="24" spans="1:31" ht="12" customHeight="1">
      <c r="A24" s="382"/>
      <c r="B24" s="389" t="s">
        <v>443</v>
      </c>
      <c r="C24" s="378"/>
      <c r="D24" s="94"/>
      <c r="E24" s="429">
        <v>430</v>
      </c>
      <c r="F24" s="430"/>
      <c r="G24" s="392">
        <f t="shared" si="2"/>
      </c>
      <c r="H24" s="393"/>
      <c r="I24" s="439" t="s">
        <v>1173</v>
      </c>
      <c r="J24" s="440"/>
      <c r="K24" s="440"/>
      <c r="L24" s="440"/>
      <c r="M24" s="440"/>
      <c r="N24" s="440"/>
      <c r="O24" s="441"/>
      <c r="Q24" s="382"/>
      <c r="R24" s="389" t="s">
        <v>951</v>
      </c>
      <c r="S24" s="378"/>
      <c r="T24" s="94"/>
      <c r="U24" s="379">
        <v>130</v>
      </c>
      <c r="V24" s="380"/>
      <c r="W24" s="384">
        <f>IF(T24="","",ROUND(U24*$D$4,-1))</f>
      </c>
      <c r="X24" s="385"/>
      <c r="Y24" s="423" t="s">
        <v>1517</v>
      </c>
      <c r="Z24" s="424"/>
      <c r="AA24" s="424"/>
      <c r="AB24" s="424"/>
      <c r="AC24" s="424"/>
      <c r="AD24" s="424"/>
      <c r="AE24" s="425"/>
    </row>
    <row r="25" spans="1:31" ht="12" customHeight="1">
      <c r="A25" s="382"/>
      <c r="B25" s="389" t="s">
        <v>444</v>
      </c>
      <c r="C25" s="378"/>
      <c r="D25" s="94"/>
      <c r="E25" s="394">
        <v>490</v>
      </c>
      <c r="F25" s="395"/>
      <c r="G25" s="392">
        <f t="shared" si="2"/>
      </c>
      <c r="H25" s="393"/>
      <c r="I25" s="398" t="s">
        <v>1174</v>
      </c>
      <c r="J25" s="399"/>
      <c r="K25" s="399"/>
      <c r="L25" s="399"/>
      <c r="M25" s="399"/>
      <c r="N25" s="399"/>
      <c r="O25" s="400"/>
      <c r="Q25" s="382"/>
      <c r="R25" s="389" t="s">
        <v>494</v>
      </c>
      <c r="S25" s="378"/>
      <c r="T25" s="94"/>
      <c r="U25" s="379">
        <v>510</v>
      </c>
      <c r="V25" s="380"/>
      <c r="W25" s="384">
        <f t="shared" si="3"/>
      </c>
      <c r="X25" s="385"/>
      <c r="Y25" s="423" t="s">
        <v>202</v>
      </c>
      <c r="Z25" s="424"/>
      <c r="AA25" s="424"/>
      <c r="AB25" s="424"/>
      <c r="AC25" s="424"/>
      <c r="AD25" s="424"/>
      <c r="AE25" s="425"/>
    </row>
    <row r="26" spans="1:31" ht="12" customHeight="1">
      <c r="A26" s="382"/>
      <c r="B26" s="389" t="s">
        <v>445</v>
      </c>
      <c r="C26" s="378"/>
      <c r="D26" s="94"/>
      <c r="E26" s="394">
        <v>290</v>
      </c>
      <c r="F26" s="395"/>
      <c r="G26" s="392">
        <f t="shared" si="2"/>
      </c>
      <c r="H26" s="393"/>
      <c r="I26" s="398" t="s">
        <v>1272</v>
      </c>
      <c r="J26" s="399"/>
      <c r="K26" s="399"/>
      <c r="L26" s="399"/>
      <c r="M26" s="399"/>
      <c r="N26" s="399"/>
      <c r="O26" s="400"/>
      <c r="Q26" s="382"/>
      <c r="R26" s="401" t="s">
        <v>495</v>
      </c>
      <c r="S26" s="402"/>
      <c r="T26" s="94"/>
      <c r="U26" s="582">
        <v>250</v>
      </c>
      <c r="V26" s="583"/>
      <c r="W26" s="384">
        <f t="shared" si="3"/>
      </c>
      <c r="X26" s="385"/>
      <c r="Y26" s="565" t="s">
        <v>1175</v>
      </c>
      <c r="Z26" s="566"/>
      <c r="AA26" s="566"/>
      <c r="AB26" s="566"/>
      <c r="AC26" s="566"/>
      <c r="AD26" s="566"/>
      <c r="AE26" s="567"/>
    </row>
    <row r="27" spans="1:31" ht="12" customHeight="1">
      <c r="A27" s="382"/>
      <c r="B27" s="389" t="s">
        <v>446</v>
      </c>
      <c r="C27" s="378"/>
      <c r="D27" s="94"/>
      <c r="E27" s="394">
        <v>630</v>
      </c>
      <c r="F27" s="395"/>
      <c r="G27" s="392">
        <f t="shared" si="2"/>
      </c>
      <c r="H27" s="393"/>
      <c r="I27" s="398" t="s">
        <v>1176</v>
      </c>
      <c r="J27" s="399"/>
      <c r="K27" s="399"/>
      <c r="L27" s="399"/>
      <c r="M27" s="399"/>
      <c r="N27" s="399"/>
      <c r="O27" s="400"/>
      <c r="Q27" s="383"/>
      <c r="R27" s="403" t="s">
        <v>991</v>
      </c>
      <c r="S27" s="404"/>
      <c r="T27" s="405"/>
      <c r="U27" s="390">
        <f>SUBTOTAL(9,U20:V26)</f>
        <v>2750</v>
      </c>
      <c r="V27" s="411"/>
      <c r="W27" s="435">
        <f>SUBTOTAL(9,W20:X26)</f>
        <v>0</v>
      </c>
      <c r="X27" s="436"/>
      <c r="Y27" s="433"/>
      <c r="Z27" s="433"/>
      <c r="AA27" s="433"/>
      <c r="AB27" s="433"/>
      <c r="AC27" s="433"/>
      <c r="AD27" s="433"/>
      <c r="AE27" s="434"/>
    </row>
    <row r="28" spans="1:31" ht="12" customHeight="1">
      <c r="A28" s="382"/>
      <c r="B28" s="389" t="s">
        <v>447</v>
      </c>
      <c r="C28" s="378"/>
      <c r="D28" s="94"/>
      <c r="E28" s="394">
        <v>350</v>
      </c>
      <c r="F28" s="395"/>
      <c r="G28" s="392">
        <f t="shared" si="2"/>
      </c>
      <c r="H28" s="393"/>
      <c r="I28" s="398" t="s">
        <v>1177</v>
      </c>
      <c r="J28" s="399"/>
      <c r="K28" s="399"/>
      <c r="L28" s="399"/>
      <c r="M28" s="399"/>
      <c r="N28" s="399"/>
      <c r="O28" s="400"/>
      <c r="Q28" s="381" t="s">
        <v>1008</v>
      </c>
      <c r="R28" s="396" t="s">
        <v>171</v>
      </c>
      <c r="S28" s="397"/>
      <c r="T28" s="58"/>
      <c r="U28" s="379">
        <v>200</v>
      </c>
      <c r="V28" s="380"/>
      <c r="W28" s="384">
        <f aca="true" t="shared" si="4" ref="W28:W38">IF(T28="","",ROUND(U28*$D$4,-1))</f>
      </c>
      <c r="X28" s="385"/>
      <c r="Y28" s="562" t="s">
        <v>172</v>
      </c>
      <c r="Z28" s="563"/>
      <c r="AA28" s="563"/>
      <c r="AB28" s="563"/>
      <c r="AC28" s="563"/>
      <c r="AD28" s="563"/>
      <c r="AE28" s="564"/>
    </row>
    <row r="29" spans="1:31" ht="12" customHeight="1">
      <c r="A29" s="382"/>
      <c r="B29" s="389" t="s">
        <v>448</v>
      </c>
      <c r="C29" s="378"/>
      <c r="D29" s="94"/>
      <c r="E29" s="394">
        <v>430</v>
      </c>
      <c r="F29" s="395"/>
      <c r="G29" s="392">
        <f t="shared" si="2"/>
      </c>
      <c r="H29" s="393"/>
      <c r="I29" s="398" t="s">
        <v>1178</v>
      </c>
      <c r="J29" s="399"/>
      <c r="K29" s="399"/>
      <c r="L29" s="399"/>
      <c r="M29" s="399"/>
      <c r="N29" s="399"/>
      <c r="O29" s="400"/>
      <c r="Q29" s="382"/>
      <c r="R29" s="488" t="s">
        <v>2483</v>
      </c>
      <c r="S29" s="489"/>
      <c r="T29" s="64"/>
      <c r="U29" s="379">
        <v>280</v>
      </c>
      <c r="V29" s="380"/>
      <c r="W29" s="384">
        <f>IF(T29="","",ROUND(U29*$D$4,-1))</f>
      </c>
      <c r="X29" s="385"/>
      <c r="Y29" s="562" t="s">
        <v>2485</v>
      </c>
      <c r="Z29" s="563"/>
      <c r="AA29" s="563"/>
      <c r="AB29" s="563"/>
      <c r="AC29" s="563"/>
      <c r="AD29" s="563"/>
      <c r="AE29" s="564"/>
    </row>
    <row r="30" spans="1:31" ht="12" customHeight="1">
      <c r="A30" s="382"/>
      <c r="B30" s="389" t="s">
        <v>167</v>
      </c>
      <c r="C30" s="378"/>
      <c r="D30" s="94"/>
      <c r="E30" s="394">
        <v>550</v>
      </c>
      <c r="F30" s="395"/>
      <c r="G30" s="392">
        <f t="shared" si="2"/>
      </c>
      <c r="H30" s="393"/>
      <c r="I30" s="426" t="s">
        <v>1089</v>
      </c>
      <c r="J30" s="427"/>
      <c r="K30" s="427"/>
      <c r="L30" s="427"/>
      <c r="M30" s="427"/>
      <c r="N30" s="427"/>
      <c r="O30" s="428"/>
      <c r="Q30" s="382"/>
      <c r="R30" s="488" t="s">
        <v>2484</v>
      </c>
      <c r="S30" s="489"/>
      <c r="T30" s="64"/>
      <c r="U30" s="379">
        <v>220</v>
      </c>
      <c r="V30" s="380"/>
      <c r="W30" s="384">
        <f t="shared" si="4"/>
      </c>
      <c r="X30" s="385"/>
      <c r="Y30" s="562" t="s">
        <v>2486</v>
      </c>
      <c r="Z30" s="563"/>
      <c r="AA30" s="563"/>
      <c r="AB30" s="563"/>
      <c r="AC30" s="563"/>
      <c r="AD30" s="563"/>
      <c r="AE30" s="564"/>
    </row>
    <row r="31" spans="1:31" ht="12" customHeight="1">
      <c r="A31" s="382"/>
      <c r="B31" s="401" t="s">
        <v>168</v>
      </c>
      <c r="C31" s="402"/>
      <c r="D31" s="94"/>
      <c r="E31" s="394">
        <v>440</v>
      </c>
      <c r="F31" s="395"/>
      <c r="G31" s="392">
        <f t="shared" si="2"/>
      </c>
      <c r="H31" s="393"/>
      <c r="I31" s="398" t="s">
        <v>169</v>
      </c>
      <c r="J31" s="399"/>
      <c r="K31" s="399"/>
      <c r="L31" s="399"/>
      <c r="M31" s="399"/>
      <c r="N31" s="399"/>
      <c r="O31" s="400"/>
      <c r="Q31" s="382"/>
      <c r="R31" s="488" t="s">
        <v>2281</v>
      </c>
      <c r="S31" s="489"/>
      <c r="T31" s="64"/>
      <c r="U31" s="379">
        <v>330</v>
      </c>
      <c r="V31" s="380"/>
      <c r="W31" s="384">
        <f t="shared" si="4"/>
      </c>
      <c r="X31" s="385"/>
      <c r="Y31" s="423" t="s">
        <v>2283</v>
      </c>
      <c r="Z31" s="424"/>
      <c r="AA31" s="424"/>
      <c r="AB31" s="424"/>
      <c r="AC31" s="424"/>
      <c r="AD31" s="424"/>
      <c r="AE31" s="425"/>
    </row>
    <row r="32" spans="1:31" ht="12" customHeight="1">
      <c r="A32" s="383"/>
      <c r="B32" s="403" t="s">
        <v>991</v>
      </c>
      <c r="C32" s="404"/>
      <c r="D32" s="405"/>
      <c r="E32" s="390">
        <f>SUBTOTAL(9,E6:F31)</f>
        <v>11620</v>
      </c>
      <c r="F32" s="411"/>
      <c r="G32" s="435">
        <f>SUBTOTAL(9,G6:H31)</f>
        <v>0</v>
      </c>
      <c r="H32" s="436"/>
      <c r="I32" s="433"/>
      <c r="J32" s="433"/>
      <c r="K32" s="433"/>
      <c r="L32" s="433"/>
      <c r="M32" s="433"/>
      <c r="N32" s="433"/>
      <c r="O32" s="434"/>
      <c r="Q32" s="382"/>
      <c r="R32" s="389" t="s">
        <v>2282</v>
      </c>
      <c r="S32" s="378"/>
      <c r="T32" s="95"/>
      <c r="U32" s="379">
        <v>170</v>
      </c>
      <c r="V32" s="380"/>
      <c r="W32" s="384">
        <f t="shared" si="4"/>
      </c>
      <c r="X32" s="385"/>
      <c r="Y32" s="423" t="s">
        <v>2284</v>
      </c>
      <c r="Z32" s="424"/>
      <c r="AA32" s="424"/>
      <c r="AB32" s="424"/>
      <c r="AC32" s="424"/>
      <c r="AD32" s="424"/>
      <c r="AE32" s="425"/>
    </row>
    <row r="33" spans="1:31" ht="12" customHeight="1">
      <c r="A33" s="381" t="s">
        <v>1004</v>
      </c>
      <c r="B33" s="396" t="s">
        <v>449</v>
      </c>
      <c r="C33" s="397"/>
      <c r="D33" s="94"/>
      <c r="E33" s="531">
        <v>730</v>
      </c>
      <c r="F33" s="532"/>
      <c r="G33" s="392">
        <f>IF(D33="","",ROUND(E33*$D$4,-1))</f>
      </c>
      <c r="H33" s="393"/>
      <c r="I33" s="537" t="s">
        <v>198</v>
      </c>
      <c r="J33" s="538"/>
      <c r="K33" s="538"/>
      <c r="L33" s="538"/>
      <c r="M33" s="538"/>
      <c r="N33" s="538"/>
      <c r="O33" s="539"/>
      <c r="Q33" s="382"/>
      <c r="R33" s="389" t="s">
        <v>497</v>
      </c>
      <c r="S33" s="378"/>
      <c r="T33" s="95"/>
      <c r="U33" s="379">
        <v>280</v>
      </c>
      <c r="V33" s="380"/>
      <c r="W33" s="384">
        <f t="shared" si="4"/>
      </c>
      <c r="X33" s="385"/>
      <c r="Y33" s="423" t="s">
        <v>1179</v>
      </c>
      <c r="Z33" s="424"/>
      <c r="AA33" s="424"/>
      <c r="AB33" s="424"/>
      <c r="AC33" s="424"/>
      <c r="AD33" s="424"/>
      <c r="AE33" s="425"/>
    </row>
    <row r="34" spans="1:31" ht="12" customHeight="1">
      <c r="A34" s="382"/>
      <c r="B34" s="389" t="s">
        <v>450</v>
      </c>
      <c r="C34" s="378"/>
      <c r="D34" s="59"/>
      <c r="E34" s="526">
        <v>460</v>
      </c>
      <c r="F34" s="526"/>
      <c r="G34" s="392">
        <f aca="true" t="shared" si="5" ref="G34:G41">IF(D34="","",ROUND(E34*$D$4,-1))</f>
      </c>
      <c r="H34" s="393"/>
      <c r="I34" s="580" t="s">
        <v>199</v>
      </c>
      <c r="J34" s="580"/>
      <c r="K34" s="580"/>
      <c r="L34" s="580"/>
      <c r="M34" s="580"/>
      <c r="N34" s="580"/>
      <c r="O34" s="581"/>
      <c r="Q34" s="382"/>
      <c r="R34" s="389" t="s">
        <v>298</v>
      </c>
      <c r="S34" s="378"/>
      <c r="T34" s="95"/>
      <c r="U34" s="379">
        <v>580</v>
      </c>
      <c r="V34" s="380"/>
      <c r="W34" s="384">
        <f t="shared" si="4"/>
      </c>
      <c r="X34" s="385"/>
      <c r="Y34" s="423" t="s">
        <v>300</v>
      </c>
      <c r="Z34" s="424"/>
      <c r="AA34" s="424"/>
      <c r="AB34" s="424"/>
      <c r="AC34" s="424"/>
      <c r="AD34" s="424"/>
      <c r="AE34" s="425"/>
    </row>
    <row r="35" spans="1:31" ht="12" customHeight="1">
      <c r="A35" s="382"/>
      <c r="B35" s="389" t="s">
        <v>451</v>
      </c>
      <c r="C35" s="378"/>
      <c r="D35" s="94"/>
      <c r="E35" s="429">
        <v>340</v>
      </c>
      <c r="F35" s="430"/>
      <c r="G35" s="392">
        <f t="shared" si="5"/>
      </c>
      <c r="H35" s="393"/>
      <c r="I35" s="439" t="s">
        <v>1181</v>
      </c>
      <c r="J35" s="440"/>
      <c r="K35" s="440"/>
      <c r="L35" s="440"/>
      <c r="M35" s="440"/>
      <c r="N35" s="440"/>
      <c r="O35" s="441"/>
      <c r="Q35" s="382"/>
      <c r="R35" s="389" t="s">
        <v>299</v>
      </c>
      <c r="S35" s="378"/>
      <c r="T35" s="95"/>
      <c r="U35" s="379">
        <v>130</v>
      </c>
      <c r="V35" s="380"/>
      <c r="W35" s="384">
        <f t="shared" si="4"/>
      </c>
      <c r="X35" s="385"/>
      <c r="Y35" s="423" t="s">
        <v>300</v>
      </c>
      <c r="Z35" s="424"/>
      <c r="AA35" s="424"/>
      <c r="AB35" s="424"/>
      <c r="AC35" s="424"/>
      <c r="AD35" s="424"/>
      <c r="AE35" s="425"/>
    </row>
    <row r="36" spans="1:31" ht="12" customHeight="1">
      <c r="A36" s="382"/>
      <c r="B36" s="389" t="s">
        <v>452</v>
      </c>
      <c r="C36" s="378"/>
      <c r="D36" s="94"/>
      <c r="E36" s="394">
        <v>380</v>
      </c>
      <c r="F36" s="395"/>
      <c r="G36" s="392">
        <f>IF(D36="","",ROUND(E36*$D$4,-1))</f>
      </c>
      <c r="H36" s="393"/>
      <c r="I36" s="398" t="s">
        <v>1182</v>
      </c>
      <c r="J36" s="399"/>
      <c r="K36" s="399"/>
      <c r="L36" s="399"/>
      <c r="M36" s="399"/>
      <c r="N36" s="399"/>
      <c r="O36" s="400"/>
      <c r="Q36" s="382"/>
      <c r="R36" s="389" t="s">
        <v>498</v>
      </c>
      <c r="S36" s="378"/>
      <c r="T36" s="95"/>
      <c r="U36" s="379">
        <v>420</v>
      </c>
      <c r="V36" s="380"/>
      <c r="W36" s="384">
        <f t="shared" si="4"/>
      </c>
      <c r="X36" s="385"/>
      <c r="Y36" s="423" t="s">
        <v>1180</v>
      </c>
      <c r="Z36" s="424"/>
      <c r="AA36" s="424"/>
      <c r="AB36" s="424"/>
      <c r="AC36" s="424"/>
      <c r="AD36" s="424"/>
      <c r="AE36" s="425"/>
    </row>
    <row r="37" spans="1:31" ht="12" customHeight="1">
      <c r="A37" s="382"/>
      <c r="B37" s="389" t="s">
        <v>453</v>
      </c>
      <c r="C37" s="378"/>
      <c r="D37" s="94"/>
      <c r="E37" s="394">
        <v>510</v>
      </c>
      <c r="F37" s="395"/>
      <c r="G37" s="392">
        <f t="shared" si="5"/>
      </c>
      <c r="H37" s="393"/>
      <c r="I37" s="398" t="s">
        <v>1184</v>
      </c>
      <c r="J37" s="399"/>
      <c r="K37" s="399"/>
      <c r="L37" s="399"/>
      <c r="M37" s="399"/>
      <c r="N37" s="399"/>
      <c r="O37" s="400"/>
      <c r="Q37" s="382"/>
      <c r="R37" s="389" t="s">
        <v>2591</v>
      </c>
      <c r="S37" s="378"/>
      <c r="T37" s="95"/>
      <c r="U37" s="379">
        <v>390</v>
      </c>
      <c r="V37" s="380"/>
      <c r="W37" s="384">
        <f>IF(T37="","",ROUND(U37*$D$4,-1))</f>
      </c>
      <c r="X37" s="385"/>
      <c r="Y37" s="423" t="s">
        <v>203</v>
      </c>
      <c r="Z37" s="424"/>
      <c r="AA37" s="424"/>
      <c r="AB37" s="424"/>
      <c r="AC37" s="424"/>
      <c r="AD37" s="424"/>
      <c r="AE37" s="425"/>
    </row>
    <row r="38" spans="1:31" ht="12" customHeight="1">
      <c r="A38" s="382"/>
      <c r="B38" s="389" t="s">
        <v>454</v>
      </c>
      <c r="C38" s="378"/>
      <c r="D38" s="94"/>
      <c r="E38" s="394">
        <v>350</v>
      </c>
      <c r="F38" s="395"/>
      <c r="G38" s="392">
        <f t="shared" si="5"/>
      </c>
      <c r="H38" s="393"/>
      <c r="I38" s="398" t="s">
        <v>1187</v>
      </c>
      <c r="J38" s="399"/>
      <c r="K38" s="399"/>
      <c r="L38" s="399"/>
      <c r="M38" s="399"/>
      <c r="N38" s="399"/>
      <c r="O38" s="400"/>
      <c r="Q38" s="382"/>
      <c r="R38" s="389" t="s">
        <v>2592</v>
      </c>
      <c r="S38" s="378"/>
      <c r="T38" s="95"/>
      <c r="U38" s="379">
        <v>260</v>
      </c>
      <c r="V38" s="380"/>
      <c r="W38" s="384">
        <f t="shared" si="4"/>
      </c>
      <c r="X38" s="385"/>
      <c r="Y38" s="423" t="s">
        <v>2593</v>
      </c>
      <c r="Z38" s="424"/>
      <c r="AA38" s="424"/>
      <c r="AB38" s="424"/>
      <c r="AC38" s="424"/>
      <c r="AD38" s="424"/>
      <c r="AE38" s="425"/>
    </row>
    <row r="39" spans="1:31" ht="12" customHeight="1">
      <c r="A39" s="382"/>
      <c r="B39" s="389" t="s">
        <v>455</v>
      </c>
      <c r="C39" s="378"/>
      <c r="D39" s="94"/>
      <c r="E39" s="394">
        <v>400</v>
      </c>
      <c r="F39" s="395"/>
      <c r="G39" s="392">
        <f t="shared" si="5"/>
      </c>
      <c r="H39" s="393"/>
      <c r="I39" s="398" t="s">
        <v>1189</v>
      </c>
      <c r="J39" s="399"/>
      <c r="K39" s="399"/>
      <c r="L39" s="399"/>
      <c r="M39" s="399"/>
      <c r="N39" s="399"/>
      <c r="O39" s="400"/>
      <c r="Q39" s="382"/>
      <c r="R39" s="389" t="s">
        <v>499</v>
      </c>
      <c r="S39" s="378"/>
      <c r="T39" s="95"/>
      <c r="U39" s="379">
        <v>650</v>
      </c>
      <c r="V39" s="380"/>
      <c r="W39" s="384">
        <f aca="true" t="shared" si="6" ref="W39:W46">IF(T39="","",ROUND(U39*$D$4,-1))</f>
      </c>
      <c r="X39" s="385"/>
      <c r="Y39" s="423" t="s">
        <v>204</v>
      </c>
      <c r="Z39" s="424"/>
      <c r="AA39" s="424"/>
      <c r="AB39" s="424"/>
      <c r="AC39" s="424"/>
      <c r="AD39" s="424"/>
      <c r="AE39" s="425"/>
    </row>
    <row r="40" spans="1:35" ht="12" customHeight="1">
      <c r="A40" s="382"/>
      <c r="B40" s="389" t="s">
        <v>456</v>
      </c>
      <c r="C40" s="378"/>
      <c r="D40" s="94"/>
      <c r="E40" s="394">
        <v>140</v>
      </c>
      <c r="F40" s="395"/>
      <c r="G40" s="392">
        <f t="shared" si="5"/>
      </c>
      <c r="H40" s="393"/>
      <c r="I40" s="398" t="s">
        <v>1190</v>
      </c>
      <c r="J40" s="399"/>
      <c r="K40" s="399"/>
      <c r="L40" s="399"/>
      <c r="M40" s="399"/>
      <c r="N40" s="399"/>
      <c r="O40" s="400"/>
      <c r="Q40" s="382"/>
      <c r="R40" s="389" t="s">
        <v>500</v>
      </c>
      <c r="S40" s="378"/>
      <c r="T40" s="95"/>
      <c r="U40" s="526">
        <v>410</v>
      </c>
      <c r="V40" s="526"/>
      <c r="W40" s="384">
        <f t="shared" si="6"/>
      </c>
      <c r="X40" s="385"/>
      <c r="Y40" s="533" t="s">
        <v>1183</v>
      </c>
      <c r="Z40" s="533"/>
      <c r="AA40" s="533"/>
      <c r="AB40" s="533"/>
      <c r="AC40" s="533"/>
      <c r="AD40" s="533"/>
      <c r="AE40" s="534"/>
      <c r="AI40" s="14"/>
    </row>
    <row r="41" spans="1:35" ht="12" customHeight="1">
      <c r="A41" s="382"/>
      <c r="B41" s="389" t="s">
        <v>457</v>
      </c>
      <c r="C41" s="378"/>
      <c r="D41" s="94"/>
      <c r="E41" s="394">
        <v>600</v>
      </c>
      <c r="F41" s="395"/>
      <c r="G41" s="392">
        <f t="shared" si="5"/>
      </c>
      <c r="H41" s="393"/>
      <c r="I41" s="398" t="s">
        <v>606</v>
      </c>
      <c r="J41" s="399"/>
      <c r="K41" s="399"/>
      <c r="L41" s="399"/>
      <c r="M41" s="399"/>
      <c r="N41" s="399"/>
      <c r="O41" s="400"/>
      <c r="Q41" s="382"/>
      <c r="R41" s="389" t="s">
        <v>2445</v>
      </c>
      <c r="S41" s="378"/>
      <c r="T41" s="95"/>
      <c r="U41" s="526">
        <v>300</v>
      </c>
      <c r="V41" s="526"/>
      <c r="W41" s="384">
        <f t="shared" si="6"/>
      </c>
      <c r="X41" s="385"/>
      <c r="Y41" s="533" t="s">
        <v>2447</v>
      </c>
      <c r="Z41" s="533"/>
      <c r="AA41" s="533"/>
      <c r="AB41" s="533"/>
      <c r="AC41" s="533"/>
      <c r="AD41" s="533"/>
      <c r="AE41" s="534"/>
      <c r="AI41" s="14"/>
    </row>
    <row r="42" spans="1:31" ht="12" customHeight="1">
      <c r="A42" s="382"/>
      <c r="B42" s="389" t="s">
        <v>762</v>
      </c>
      <c r="C42" s="378"/>
      <c r="D42" s="94"/>
      <c r="E42" s="394">
        <v>430</v>
      </c>
      <c r="F42" s="395"/>
      <c r="G42" s="392">
        <f aca="true" t="shared" si="7" ref="G42:G48">IF(D42="","",ROUND(E42*$D$4,-1))</f>
      </c>
      <c r="H42" s="393"/>
      <c r="I42" s="398" t="s">
        <v>615</v>
      </c>
      <c r="J42" s="399"/>
      <c r="K42" s="399"/>
      <c r="L42" s="399"/>
      <c r="M42" s="399"/>
      <c r="N42" s="399"/>
      <c r="O42" s="400"/>
      <c r="Q42" s="382"/>
      <c r="R42" s="389" t="s">
        <v>2446</v>
      </c>
      <c r="S42" s="378"/>
      <c r="T42" s="95"/>
      <c r="U42" s="526">
        <v>230</v>
      </c>
      <c r="V42" s="526"/>
      <c r="W42" s="384">
        <f>IF(T42="","",ROUND(U42*$D$4,-1))</f>
      </c>
      <c r="X42" s="385"/>
      <c r="Y42" s="533" t="s">
        <v>2448</v>
      </c>
      <c r="Z42" s="533"/>
      <c r="AA42" s="533"/>
      <c r="AB42" s="533"/>
      <c r="AC42" s="533"/>
      <c r="AD42" s="533"/>
      <c r="AE42" s="534"/>
    </row>
    <row r="43" spans="1:31" ht="12" customHeight="1">
      <c r="A43" s="382"/>
      <c r="B43" s="389" t="s">
        <v>763</v>
      </c>
      <c r="C43" s="378"/>
      <c r="D43" s="94"/>
      <c r="E43" s="394">
        <v>340</v>
      </c>
      <c r="F43" s="395"/>
      <c r="G43" s="392">
        <f t="shared" si="7"/>
      </c>
      <c r="H43" s="393"/>
      <c r="I43" s="398" t="s">
        <v>2545</v>
      </c>
      <c r="J43" s="399"/>
      <c r="K43" s="399"/>
      <c r="L43" s="399"/>
      <c r="M43" s="399"/>
      <c r="N43" s="399"/>
      <c r="O43" s="400"/>
      <c r="Q43" s="382"/>
      <c r="R43" s="389" t="s">
        <v>501</v>
      </c>
      <c r="S43" s="378"/>
      <c r="T43" s="95"/>
      <c r="U43" s="526">
        <v>600</v>
      </c>
      <c r="V43" s="526"/>
      <c r="W43" s="384">
        <f t="shared" si="6"/>
      </c>
      <c r="X43" s="385"/>
      <c r="Y43" s="533" t="s">
        <v>1188</v>
      </c>
      <c r="Z43" s="533"/>
      <c r="AA43" s="533"/>
      <c r="AB43" s="533"/>
      <c r="AC43" s="533"/>
      <c r="AD43" s="533"/>
      <c r="AE43" s="534"/>
    </row>
    <row r="44" spans="1:31" ht="12" customHeight="1">
      <c r="A44" s="382"/>
      <c r="B44" s="389" t="s">
        <v>1827</v>
      </c>
      <c r="C44" s="378"/>
      <c r="D44" s="94"/>
      <c r="E44" s="394">
        <v>210</v>
      </c>
      <c r="F44" s="395"/>
      <c r="G44" s="392">
        <f t="shared" si="7"/>
      </c>
      <c r="H44" s="393"/>
      <c r="I44" s="398" t="s">
        <v>2546</v>
      </c>
      <c r="J44" s="399"/>
      <c r="K44" s="399"/>
      <c r="L44" s="399"/>
      <c r="M44" s="399"/>
      <c r="N44" s="399"/>
      <c r="O44" s="400"/>
      <c r="Q44" s="382"/>
      <c r="R44" s="389" t="s">
        <v>2391</v>
      </c>
      <c r="S44" s="378"/>
      <c r="T44" s="95"/>
      <c r="U44" s="526">
        <v>380</v>
      </c>
      <c r="V44" s="526"/>
      <c r="W44" s="557">
        <f>IF(T44="","",ROUND(U44*$D$4,-1))</f>
      </c>
      <c r="X44" s="558"/>
      <c r="Y44" s="535" t="s">
        <v>2393</v>
      </c>
      <c r="Z44" s="535"/>
      <c r="AA44" s="535"/>
      <c r="AB44" s="535"/>
      <c r="AC44" s="535"/>
      <c r="AD44" s="535"/>
      <c r="AE44" s="536"/>
    </row>
    <row r="45" spans="1:31" ht="12" customHeight="1">
      <c r="A45" s="382"/>
      <c r="B45" s="389" t="s">
        <v>2501</v>
      </c>
      <c r="C45" s="378"/>
      <c r="D45" s="94"/>
      <c r="E45" s="394">
        <v>430</v>
      </c>
      <c r="F45" s="395"/>
      <c r="G45" s="392">
        <f>IF(D45="","",ROUND(E45*$D$4,-1))</f>
      </c>
      <c r="H45" s="393"/>
      <c r="I45" s="398" t="s">
        <v>2547</v>
      </c>
      <c r="J45" s="399"/>
      <c r="K45" s="399"/>
      <c r="L45" s="399"/>
      <c r="M45" s="399"/>
      <c r="N45" s="399"/>
      <c r="O45" s="400"/>
      <c r="Q45" s="382"/>
      <c r="R45" s="389" t="s">
        <v>2392</v>
      </c>
      <c r="S45" s="378"/>
      <c r="T45" s="95"/>
      <c r="U45" s="526">
        <v>250</v>
      </c>
      <c r="V45" s="526"/>
      <c r="W45" s="557">
        <f t="shared" si="6"/>
      </c>
      <c r="X45" s="558"/>
      <c r="Y45" s="535" t="s">
        <v>2394</v>
      </c>
      <c r="Z45" s="535"/>
      <c r="AA45" s="535"/>
      <c r="AB45" s="535"/>
      <c r="AC45" s="535"/>
      <c r="AD45" s="535"/>
      <c r="AE45" s="536"/>
    </row>
    <row r="46" spans="1:31" ht="12" customHeight="1">
      <c r="A46" s="382"/>
      <c r="B46" s="389" t="s">
        <v>459</v>
      </c>
      <c r="C46" s="378"/>
      <c r="D46" s="94"/>
      <c r="E46" s="394">
        <v>360</v>
      </c>
      <c r="F46" s="395"/>
      <c r="G46" s="392">
        <f t="shared" si="7"/>
      </c>
      <c r="H46" s="393"/>
      <c r="I46" s="398" t="s">
        <v>1192</v>
      </c>
      <c r="J46" s="399"/>
      <c r="K46" s="399"/>
      <c r="L46" s="399"/>
      <c r="M46" s="399"/>
      <c r="N46" s="399"/>
      <c r="O46" s="400"/>
      <c r="Q46" s="382"/>
      <c r="R46" s="401" t="s">
        <v>502</v>
      </c>
      <c r="S46" s="402"/>
      <c r="T46" s="95"/>
      <c r="U46" s="526">
        <v>240</v>
      </c>
      <c r="V46" s="526"/>
      <c r="W46" s="384">
        <f t="shared" si="6"/>
      </c>
      <c r="X46" s="385"/>
      <c r="Y46" s="533" t="s">
        <v>205</v>
      </c>
      <c r="Z46" s="533"/>
      <c r="AA46" s="533"/>
      <c r="AB46" s="533"/>
      <c r="AC46" s="533"/>
      <c r="AD46" s="533"/>
      <c r="AE46" s="534"/>
    </row>
    <row r="47" spans="1:31" ht="12" customHeight="1">
      <c r="A47" s="382"/>
      <c r="B47" s="584" t="s">
        <v>460</v>
      </c>
      <c r="C47" s="585"/>
      <c r="D47" s="94"/>
      <c r="E47" s="482">
        <v>430</v>
      </c>
      <c r="F47" s="483"/>
      <c r="G47" s="392">
        <f t="shared" si="7"/>
      </c>
      <c r="H47" s="393"/>
      <c r="I47" s="537" t="s">
        <v>1193</v>
      </c>
      <c r="J47" s="538"/>
      <c r="K47" s="538"/>
      <c r="L47" s="538"/>
      <c r="M47" s="538"/>
      <c r="N47" s="538"/>
      <c r="O47" s="539"/>
      <c r="Q47" s="383"/>
      <c r="R47" s="403" t="s">
        <v>991</v>
      </c>
      <c r="S47" s="404"/>
      <c r="T47" s="415"/>
      <c r="U47" s="390">
        <f>SUBTOTAL(9,U28:V46)</f>
        <v>6320</v>
      </c>
      <c r="V47" s="411"/>
      <c r="W47" s="435">
        <f>SUBTOTAL(9,W28:X46)</f>
        <v>0</v>
      </c>
      <c r="X47" s="436"/>
      <c r="Y47" s="433"/>
      <c r="Z47" s="433"/>
      <c r="AA47" s="433"/>
      <c r="AB47" s="433"/>
      <c r="AC47" s="433"/>
      <c r="AD47" s="433"/>
      <c r="AE47" s="434"/>
    </row>
    <row r="48" spans="1:31" ht="12" customHeight="1">
      <c r="A48" s="382"/>
      <c r="B48" s="401" t="s">
        <v>734</v>
      </c>
      <c r="C48" s="402"/>
      <c r="D48" s="94"/>
      <c r="E48" s="459">
        <v>230</v>
      </c>
      <c r="F48" s="460"/>
      <c r="G48" s="392">
        <f t="shared" si="7"/>
      </c>
      <c r="H48" s="393"/>
      <c r="I48" s="386" t="s">
        <v>735</v>
      </c>
      <c r="J48" s="387"/>
      <c r="K48" s="387"/>
      <c r="L48" s="387"/>
      <c r="M48" s="387"/>
      <c r="N48" s="387"/>
      <c r="O48" s="388"/>
      <c r="Q48" s="381" t="s">
        <v>170</v>
      </c>
      <c r="R48" s="451" t="s">
        <v>827</v>
      </c>
      <c r="S48" s="442"/>
      <c r="T48" s="58"/>
      <c r="U48" s="526">
        <v>80</v>
      </c>
      <c r="V48" s="526"/>
      <c r="W48" s="384">
        <f>IF(T48="","",ROUND(U48*$D$4,-1))</f>
      </c>
      <c r="X48" s="385"/>
      <c r="Y48" s="533" t="s">
        <v>2543</v>
      </c>
      <c r="Z48" s="533"/>
      <c r="AA48" s="533"/>
      <c r="AB48" s="533"/>
      <c r="AC48" s="533"/>
      <c r="AD48" s="533"/>
      <c r="AE48" s="534"/>
    </row>
    <row r="49" spans="1:31" ht="12" customHeight="1">
      <c r="A49" s="383"/>
      <c r="B49" s="403" t="s">
        <v>991</v>
      </c>
      <c r="C49" s="404"/>
      <c r="D49" s="405"/>
      <c r="E49" s="390">
        <f>SUBTOTAL(9,E33:F48)</f>
        <v>6340</v>
      </c>
      <c r="F49" s="411"/>
      <c r="G49" s="542">
        <f>SUBTOTAL(9,G33:H48)</f>
        <v>0</v>
      </c>
      <c r="H49" s="543"/>
      <c r="I49" s="433"/>
      <c r="J49" s="433"/>
      <c r="K49" s="433"/>
      <c r="L49" s="433"/>
      <c r="M49" s="433"/>
      <c r="N49" s="433"/>
      <c r="O49" s="434"/>
      <c r="Q49" s="382"/>
      <c r="R49" s="450" t="s">
        <v>2422</v>
      </c>
      <c r="S49" s="438"/>
      <c r="T49" s="64"/>
      <c r="U49" s="526">
        <v>140</v>
      </c>
      <c r="V49" s="526"/>
      <c r="W49" s="384">
        <f>IF(T49="","",ROUND(U49*$D$4,-1))</f>
      </c>
      <c r="X49" s="385"/>
      <c r="Y49" s="533" t="s">
        <v>1191</v>
      </c>
      <c r="Z49" s="533"/>
      <c r="AA49" s="533"/>
      <c r="AB49" s="533"/>
      <c r="AC49" s="533"/>
      <c r="AD49" s="533"/>
      <c r="AE49" s="534"/>
    </row>
    <row r="50" spans="1:31" ht="12" customHeight="1">
      <c r="A50" s="381" t="s">
        <v>1005</v>
      </c>
      <c r="B50" s="396" t="s">
        <v>1390</v>
      </c>
      <c r="C50" s="397"/>
      <c r="D50" s="59"/>
      <c r="E50" s="484">
        <v>270</v>
      </c>
      <c r="F50" s="485"/>
      <c r="G50" s="392">
        <f aca="true" t="shared" si="8" ref="G50:G60">IF(D50="","",ROUND(E50*$D$4,-1))</f>
      </c>
      <c r="H50" s="393"/>
      <c r="I50" s="540" t="s">
        <v>1392</v>
      </c>
      <c r="J50" s="540"/>
      <c r="K50" s="540"/>
      <c r="L50" s="540"/>
      <c r="M50" s="540"/>
      <c r="N50" s="540"/>
      <c r="O50" s="541"/>
      <c r="Q50" s="382"/>
      <c r="R50" s="450" t="s">
        <v>301</v>
      </c>
      <c r="S50" s="438"/>
      <c r="T50" s="59"/>
      <c r="U50" s="526">
        <v>270</v>
      </c>
      <c r="V50" s="526"/>
      <c r="W50" s="384">
        <f>IF(T50="","",ROUND(U50*$D$4,-1))</f>
      </c>
      <c r="X50" s="385"/>
      <c r="Y50" s="533" t="s">
        <v>303</v>
      </c>
      <c r="Z50" s="533"/>
      <c r="AA50" s="533"/>
      <c r="AB50" s="533"/>
      <c r="AC50" s="533"/>
      <c r="AD50" s="533"/>
      <c r="AE50" s="534"/>
    </row>
    <row r="51" spans="1:31" ht="12" customHeight="1">
      <c r="A51" s="382"/>
      <c r="B51" s="122" t="s">
        <v>1391</v>
      </c>
      <c r="C51" s="85"/>
      <c r="D51" s="59"/>
      <c r="E51" s="587">
        <v>170</v>
      </c>
      <c r="F51" s="588"/>
      <c r="G51" s="392">
        <f>IF(D51="","",ROUND(E51*$D$4,-1))</f>
      </c>
      <c r="H51" s="393"/>
      <c r="I51" s="544" t="s">
        <v>1393</v>
      </c>
      <c r="J51" s="544"/>
      <c r="K51" s="544"/>
      <c r="L51" s="544"/>
      <c r="M51" s="544"/>
      <c r="N51" s="544"/>
      <c r="O51" s="545"/>
      <c r="Q51" s="382"/>
      <c r="R51" s="450" t="s">
        <v>302</v>
      </c>
      <c r="S51" s="438"/>
      <c r="T51" s="94"/>
      <c r="U51" s="526">
        <v>240</v>
      </c>
      <c r="V51" s="526"/>
      <c r="W51" s="384">
        <f>IF(T51="","",ROUND(U51*$D$4,-1))</f>
      </c>
      <c r="X51" s="385"/>
      <c r="Y51" s="533" t="s">
        <v>304</v>
      </c>
      <c r="Z51" s="533"/>
      <c r="AA51" s="533"/>
      <c r="AB51" s="533"/>
      <c r="AC51" s="533"/>
      <c r="AD51" s="533"/>
      <c r="AE51" s="534"/>
    </row>
    <row r="52" spans="1:31" ht="12" customHeight="1">
      <c r="A52" s="382"/>
      <c r="B52" s="389" t="s">
        <v>462</v>
      </c>
      <c r="C52" s="378"/>
      <c r="D52" s="94"/>
      <c r="E52" s="394">
        <v>410</v>
      </c>
      <c r="F52" s="395"/>
      <c r="G52" s="392">
        <f>IF(D52="","",ROUND(E52*$D$4,-1))</f>
      </c>
      <c r="H52" s="393"/>
      <c r="I52" s="398" t="s">
        <v>1196</v>
      </c>
      <c r="J52" s="399"/>
      <c r="K52" s="399"/>
      <c r="L52" s="399"/>
      <c r="M52" s="399"/>
      <c r="N52" s="399"/>
      <c r="O52" s="400"/>
      <c r="Q52" s="382"/>
      <c r="R52" s="450" t="s">
        <v>755</v>
      </c>
      <c r="S52" s="438"/>
      <c r="T52" s="94"/>
      <c r="U52" s="526">
        <v>430</v>
      </c>
      <c r="V52" s="526"/>
      <c r="W52" s="384">
        <f aca="true" t="shared" si="9" ref="W52:W62">IF(T52="","",ROUND(U52*$D$4,-1))</f>
      </c>
      <c r="X52" s="385"/>
      <c r="Y52" s="533" t="s">
        <v>1194</v>
      </c>
      <c r="Z52" s="533"/>
      <c r="AA52" s="533"/>
      <c r="AB52" s="533"/>
      <c r="AC52" s="533"/>
      <c r="AD52" s="533"/>
      <c r="AE52" s="534"/>
    </row>
    <row r="53" spans="1:31" ht="12" customHeight="1">
      <c r="A53" s="382"/>
      <c r="B53" s="389" t="s">
        <v>725</v>
      </c>
      <c r="C53" s="378"/>
      <c r="D53" s="94"/>
      <c r="E53" s="394">
        <v>110</v>
      </c>
      <c r="F53" s="395"/>
      <c r="G53" s="392">
        <f>IF(D53="","",ROUND(E53*$D$4,-1))</f>
      </c>
      <c r="H53" s="393"/>
      <c r="I53" s="398" t="s">
        <v>1457</v>
      </c>
      <c r="J53" s="399"/>
      <c r="K53" s="399"/>
      <c r="L53" s="399"/>
      <c r="M53" s="399"/>
      <c r="N53" s="399"/>
      <c r="O53" s="400"/>
      <c r="Q53" s="382"/>
      <c r="R53" s="450" t="s">
        <v>756</v>
      </c>
      <c r="S53" s="438"/>
      <c r="T53" s="94"/>
      <c r="U53" s="526">
        <v>530</v>
      </c>
      <c r="V53" s="526"/>
      <c r="W53" s="384">
        <f t="shared" si="9"/>
      </c>
      <c r="X53" s="385"/>
      <c r="Y53" s="533" t="s">
        <v>1195</v>
      </c>
      <c r="Z53" s="533"/>
      <c r="AA53" s="533"/>
      <c r="AB53" s="533"/>
      <c r="AC53" s="533"/>
      <c r="AD53" s="533"/>
      <c r="AE53" s="534"/>
    </row>
    <row r="54" spans="1:31" ht="12" customHeight="1">
      <c r="A54" s="382"/>
      <c r="B54" s="389" t="s">
        <v>726</v>
      </c>
      <c r="C54" s="378"/>
      <c r="D54" s="94"/>
      <c r="E54" s="394">
        <v>300</v>
      </c>
      <c r="F54" s="395"/>
      <c r="G54" s="392">
        <f t="shared" si="8"/>
      </c>
      <c r="H54" s="393"/>
      <c r="I54" s="398" t="s">
        <v>724</v>
      </c>
      <c r="J54" s="399"/>
      <c r="K54" s="399"/>
      <c r="L54" s="399"/>
      <c r="M54" s="399"/>
      <c r="N54" s="399"/>
      <c r="O54" s="400"/>
      <c r="Q54" s="382"/>
      <c r="R54" s="450" t="s">
        <v>757</v>
      </c>
      <c r="S54" s="438"/>
      <c r="T54" s="94"/>
      <c r="U54" s="526">
        <v>230</v>
      </c>
      <c r="V54" s="526"/>
      <c r="W54" s="384">
        <f t="shared" si="9"/>
      </c>
      <c r="X54" s="385"/>
      <c r="Y54" s="533" t="s">
        <v>2407</v>
      </c>
      <c r="Z54" s="533"/>
      <c r="AA54" s="533"/>
      <c r="AB54" s="533"/>
      <c r="AC54" s="533"/>
      <c r="AD54" s="533"/>
      <c r="AE54" s="534"/>
    </row>
    <row r="55" spans="1:31" ht="12" customHeight="1">
      <c r="A55" s="382"/>
      <c r="B55" s="389" t="s">
        <v>464</v>
      </c>
      <c r="C55" s="378"/>
      <c r="D55" s="94"/>
      <c r="E55" s="429">
        <v>410</v>
      </c>
      <c r="F55" s="430"/>
      <c r="G55" s="392">
        <f t="shared" si="8"/>
      </c>
      <c r="H55" s="393"/>
      <c r="I55" s="439" t="s">
        <v>736</v>
      </c>
      <c r="J55" s="440"/>
      <c r="K55" s="440"/>
      <c r="L55" s="440"/>
      <c r="M55" s="440"/>
      <c r="N55" s="440"/>
      <c r="O55" s="441"/>
      <c r="Q55" s="382"/>
      <c r="R55" s="450" t="s">
        <v>758</v>
      </c>
      <c r="S55" s="438"/>
      <c r="T55" s="94"/>
      <c r="U55" s="379">
        <v>360</v>
      </c>
      <c r="V55" s="380"/>
      <c r="W55" s="384">
        <f t="shared" si="9"/>
      </c>
      <c r="X55" s="385"/>
      <c r="Y55" s="423" t="s">
        <v>1197</v>
      </c>
      <c r="Z55" s="424"/>
      <c r="AA55" s="424"/>
      <c r="AB55" s="424"/>
      <c r="AC55" s="424"/>
      <c r="AD55" s="424"/>
      <c r="AE55" s="425"/>
    </row>
    <row r="56" spans="1:31" ht="12" customHeight="1">
      <c r="A56" s="382"/>
      <c r="B56" s="389" t="s">
        <v>723</v>
      </c>
      <c r="C56" s="378"/>
      <c r="D56" s="94"/>
      <c r="E56" s="394">
        <v>440</v>
      </c>
      <c r="F56" s="395"/>
      <c r="G56" s="392">
        <f t="shared" si="8"/>
      </c>
      <c r="H56" s="393"/>
      <c r="I56" s="398" t="s">
        <v>1199</v>
      </c>
      <c r="J56" s="399"/>
      <c r="K56" s="399"/>
      <c r="L56" s="399"/>
      <c r="M56" s="399"/>
      <c r="N56" s="399"/>
      <c r="O56" s="400"/>
      <c r="Q56" s="382"/>
      <c r="R56" s="450" t="s">
        <v>2406</v>
      </c>
      <c r="S56" s="438"/>
      <c r="T56" s="94"/>
      <c r="U56" s="526">
        <v>230</v>
      </c>
      <c r="V56" s="526"/>
      <c r="W56" s="384">
        <f>IF(T56="","",ROUND(U56*$D$4,-1))</f>
      </c>
      <c r="X56" s="385"/>
      <c r="Y56" s="533" t="s">
        <v>2408</v>
      </c>
      <c r="Z56" s="533"/>
      <c r="AA56" s="533"/>
      <c r="AB56" s="533"/>
      <c r="AC56" s="533"/>
      <c r="AD56" s="533"/>
      <c r="AE56" s="534"/>
    </row>
    <row r="57" spans="1:31" ht="12" customHeight="1">
      <c r="A57" s="382"/>
      <c r="B57" s="389" t="s">
        <v>466</v>
      </c>
      <c r="C57" s="378"/>
      <c r="D57" s="94"/>
      <c r="E57" s="394">
        <v>390</v>
      </c>
      <c r="F57" s="395"/>
      <c r="G57" s="392">
        <f>IF(D57="","",ROUND(E57*$D$4,-1))</f>
      </c>
      <c r="H57" s="393"/>
      <c r="I57" s="398" t="s">
        <v>1201</v>
      </c>
      <c r="J57" s="399"/>
      <c r="K57" s="399"/>
      <c r="L57" s="399"/>
      <c r="M57" s="399"/>
      <c r="N57" s="399"/>
      <c r="O57" s="400"/>
      <c r="Q57" s="382"/>
      <c r="R57" s="450" t="s">
        <v>759</v>
      </c>
      <c r="S57" s="438"/>
      <c r="T57" s="94"/>
      <c r="U57" s="379">
        <v>230</v>
      </c>
      <c r="V57" s="380"/>
      <c r="W57" s="384">
        <f t="shared" si="9"/>
      </c>
      <c r="X57" s="385"/>
      <c r="Y57" s="423" t="s">
        <v>1198</v>
      </c>
      <c r="Z57" s="424"/>
      <c r="AA57" s="424"/>
      <c r="AB57" s="424"/>
      <c r="AC57" s="424"/>
      <c r="AD57" s="424"/>
      <c r="AE57" s="425"/>
    </row>
    <row r="58" spans="1:31" ht="12" customHeight="1">
      <c r="A58" s="382"/>
      <c r="B58" s="389" t="s">
        <v>467</v>
      </c>
      <c r="C58" s="378"/>
      <c r="D58" s="94"/>
      <c r="E58" s="394">
        <v>950</v>
      </c>
      <c r="F58" s="395"/>
      <c r="G58" s="392">
        <f t="shared" si="8"/>
      </c>
      <c r="H58" s="393"/>
      <c r="I58" s="398" t="s">
        <v>1202</v>
      </c>
      <c r="J58" s="399"/>
      <c r="K58" s="399"/>
      <c r="L58" s="399"/>
      <c r="M58" s="399"/>
      <c r="N58" s="399"/>
      <c r="O58" s="400"/>
      <c r="Q58" s="382"/>
      <c r="R58" s="389" t="s">
        <v>872</v>
      </c>
      <c r="S58" s="378"/>
      <c r="T58" s="94"/>
      <c r="U58" s="379">
        <v>260</v>
      </c>
      <c r="V58" s="380"/>
      <c r="W58" s="384">
        <f>IF(T58="","",ROUND(U58*$D$4,-1))</f>
      </c>
      <c r="X58" s="385"/>
      <c r="Y58" s="423" t="s">
        <v>1563</v>
      </c>
      <c r="Z58" s="424"/>
      <c r="AA58" s="424"/>
      <c r="AB58" s="424"/>
      <c r="AC58" s="424"/>
      <c r="AD58" s="424"/>
      <c r="AE58" s="425"/>
    </row>
    <row r="59" spans="1:31" ht="12" customHeight="1">
      <c r="A59" s="382"/>
      <c r="B59" s="389" t="s">
        <v>651</v>
      </c>
      <c r="C59" s="378"/>
      <c r="D59" s="94"/>
      <c r="E59" s="394">
        <v>220</v>
      </c>
      <c r="F59" s="395"/>
      <c r="G59" s="392">
        <f>IF(D59="","",ROUND(E59*$D$4,-1))</f>
      </c>
      <c r="H59" s="393"/>
      <c r="I59" s="398" t="s">
        <v>1804</v>
      </c>
      <c r="J59" s="399"/>
      <c r="K59" s="399"/>
      <c r="L59" s="399"/>
      <c r="M59" s="399"/>
      <c r="N59" s="399"/>
      <c r="O59" s="400"/>
      <c r="Q59" s="382"/>
      <c r="R59" s="389" t="s">
        <v>873</v>
      </c>
      <c r="S59" s="378"/>
      <c r="T59" s="94"/>
      <c r="U59" s="379">
        <v>170</v>
      </c>
      <c r="V59" s="380"/>
      <c r="W59" s="384">
        <f>IF(T59="","",ROUND(U59*$D$4,-1))</f>
      </c>
      <c r="X59" s="385"/>
      <c r="Y59" s="423" t="s">
        <v>1808</v>
      </c>
      <c r="Z59" s="424"/>
      <c r="AA59" s="424"/>
      <c r="AB59" s="424"/>
      <c r="AC59" s="424"/>
      <c r="AD59" s="424"/>
      <c r="AE59" s="425"/>
    </row>
    <row r="60" spans="1:31" ht="12" customHeight="1">
      <c r="A60" s="382"/>
      <c r="B60" s="401" t="s">
        <v>652</v>
      </c>
      <c r="C60" s="402"/>
      <c r="D60" s="94"/>
      <c r="E60" s="394">
        <v>310</v>
      </c>
      <c r="F60" s="395"/>
      <c r="G60" s="392">
        <f t="shared" si="8"/>
      </c>
      <c r="H60" s="393"/>
      <c r="I60" s="398" t="s">
        <v>1805</v>
      </c>
      <c r="J60" s="399"/>
      <c r="K60" s="399"/>
      <c r="L60" s="399"/>
      <c r="M60" s="399"/>
      <c r="N60" s="399"/>
      <c r="O60" s="400"/>
      <c r="Q60" s="382"/>
      <c r="R60" s="389" t="s">
        <v>1806</v>
      </c>
      <c r="S60" s="378"/>
      <c r="T60" s="94"/>
      <c r="U60" s="379">
        <v>80</v>
      </c>
      <c r="V60" s="380"/>
      <c r="W60" s="384">
        <f>IF(T60="","",ROUND(U60*$D$4,-1))</f>
      </c>
      <c r="X60" s="385"/>
      <c r="Y60" s="423" t="s">
        <v>1807</v>
      </c>
      <c r="Z60" s="424"/>
      <c r="AA60" s="424"/>
      <c r="AB60" s="424"/>
      <c r="AC60" s="424"/>
      <c r="AD60" s="424"/>
      <c r="AE60" s="425"/>
    </row>
    <row r="61" spans="1:31" ht="12" customHeight="1">
      <c r="A61" s="383"/>
      <c r="B61" s="403" t="s">
        <v>991</v>
      </c>
      <c r="C61" s="404"/>
      <c r="D61" s="405"/>
      <c r="E61" s="390">
        <f>SUBTOTAL(9,E50:F60)</f>
        <v>3980</v>
      </c>
      <c r="F61" s="411"/>
      <c r="G61" s="435">
        <f>SUBTOTAL(9,G50:H60)</f>
        <v>0</v>
      </c>
      <c r="H61" s="436"/>
      <c r="I61" s="433"/>
      <c r="J61" s="433"/>
      <c r="K61" s="433"/>
      <c r="L61" s="433"/>
      <c r="M61" s="433"/>
      <c r="N61" s="433"/>
      <c r="O61" s="434"/>
      <c r="Q61" s="382"/>
      <c r="R61" s="450" t="s">
        <v>760</v>
      </c>
      <c r="S61" s="438"/>
      <c r="T61" s="94"/>
      <c r="U61" s="379">
        <v>420</v>
      </c>
      <c r="V61" s="380"/>
      <c r="W61" s="384">
        <f t="shared" si="9"/>
      </c>
      <c r="X61" s="385"/>
      <c r="Y61" s="423" t="s">
        <v>1200</v>
      </c>
      <c r="Z61" s="424"/>
      <c r="AA61" s="424"/>
      <c r="AB61" s="424"/>
      <c r="AC61" s="424"/>
      <c r="AD61" s="424"/>
      <c r="AE61" s="425"/>
    </row>
    <row r="62" spans="1:31" ht="12" customHeight="1">
      <c r="A62" s="381" t="s">
        <v>433</v>
      </c>
      <c r="B62" s="396" t="s">
        <v>469</v>
      </c>
      <c r="C62" s="397"/>
      <c r="D62" s="62"/>
      <c r="E62" s="394">
        <v>410</v>
      </c>
      <c r="F62" s="395"/>
      <c r="G62" s="392">
        <f>IF(D62="","",ROUND(E62*$D$4,-1))</f>
      </c>
      <c r="H62" s="393"/>
      <c r="I62" s="398" t="s">
        <v>1408</v>
      </c>
      <c r="J62" s="399"/>
      <c r="K62" s="399"/>
      <c r="L62" s="399"/>
      <c r="M62" s="399"/>
      <c r="N62" s="399"/>
      <c r="O62" s="400"/>
      <c r="Q62" s="382"/>
      <c r="R62" s="450" t="s">
        <v>761</v>
      </c>
      <c r="S62" s="438"/>
      <c r="T62" s="94"/>
      <c r="U62" s="379">
        <v>210</v>
      </c>
      <c r="V62" s="380"/>
      <c r="W62" s="384">
        <f t="shared" si="9"/>
      </c>
      <c r="X62" s="385"/>
      <c r="Y62" s="423" t="s">
        <v>206</v>
      </c>
      <c r="Z62" s="424"/>
      <c r="AA62" s="424"/>
      <c r="AB62" s="424"/>
      <c r="AC62" s="424"/>
      <c r="AD62" s="424"/>
      <c r="AE62" s="425"/>
    </row>
    <row r="63" spans="1:31" ht="12" customHeight="1">
      <c r="A63" s="382"/>
      <c r="B63" s="60" t="s">
        <v>470</v>
      </c>
      <c r="C63" s="61"/>
      <c r="D63" s="63"/>
      <c r="E63" s="394">
        <v>220</v>
      </c>
      <c r="F63" s="395"/>
      <c r="G63" s="392">
        <f aca="true" t="shared" si="10" ref="G63:G71">IF(D63="","",ROUND(E63*$D$4,-1))</f>
      </c>
      <c r="H63" s="393"/>
      <c r="I63" s="398" t="s">
        <v>607</v>
      </c>
      <c r="J63" s="399"/>
      <c r="K63" s="399"/>
      <c r="L63" s="399"/>
      <c r="M63" s="399"/>
      <c r="N63" s="399"/>
      <c r="O63" s="400"/>
      <c r="Q63" s="383"/>
      <c r="R63" s="403" t="s">
        <v>991</v>
      </c>
      <c r="S63" s="404"/>
      <c r="T63" s="415"/>
      <c r="U63" s="390">
        <f>SUBTOTAL(9,U48:V62)</f>
        <v>3880</v>
      </c>
      <c r="V63" s="411"/>
      <c r="W63" s="435">
        <f>SUBTOTAL(9,W48:X62)</f>
        <v>0</v>
      </c>
      <c r="X63" s="436"/>
      <c r="Y63" s="433"/>
      <c r="Z63" s="433"/>
      <c r="AA63" s="433"/>
      <c r="AB63" s="433"/>
      <c r="AC63" s="433"/>
      <c r="AD63" s="433"/>
      <c r="AE63" s="434"/>
    </row>
    <row r="64" spans="1:31" ht="12" customHeight="1">
      <c r="A64" s="382"/>
      <c r="B64" s="60" t="s">
        <v>2442</v>
      </c>
      <c r="C64" s="61"/>
      <c r="D64" s="96"/>
      <c r="E64" s="394">
        <v>210</v>
      </c>
      <c r="F64" s="395"/>
      <c r="G64" s="392">
        <f t="shared" si="10"/>
      </c>
      <c r="H64" s="393"/>
      <c r="I64" s="398" t="s">
        <v>2443</v>
      </c>
      <c r="J64" s="399"/>
      <c r="K64" s="399"/>
      <c r="L64" s="399"/>
      <c r="M64" s="399"/>
      <c r="N64" s="399"/>
      <c r="O64" s="400"/>
      <c r="P64" s="15"/>
      <c r="Q64" s="381" t="s">
        <v>434</v>
      </c>
      <c r="R64" s="451" t="s">
        <v>503</v>
      </c>
      <c r="S64" s="442"/>
      <c r="T64" s="58"/>
      <c r="U64" s="379">
        <v>250</v>
      </c>
      <c r="V64" s="380"/>
      <c r="W64" s="384">
        <f>IF(T64="","",ROUND(U64*$D$4,-1))</f>
      </c>
      <c r="X64" s="385"/>
      <c r="Y64" s="533" t="s">
        <v>1203</v>
      </c>
      <c r="Z64" s="533"/>
      <c r="AA64" s="533"/>
      <c r="AB64" s="533"/>
      <c r="AC64" s="533"/>
      <c r="AD64" s="533"/>
      <c r="AE64" s="534"/>
    </row>
    <row r="65" spans="1:31" ht="12" customHeight="1">
      <c r="A65" s="382"/>
      <c r="B65" s="60" t="s">
        <v>2441</v>
      </c>
      <c r="C65" s="61"/>
      <c r="D65" s="96"/>
      <c r="E65" s="394">
        <v>190</v>
      </c>
      <c r="F65" s="395"/>
      <c r="G65" s="392">
        <f>IF(D65="","",ROUND(E65*$D$4,-1))</f>
      </c>
      <c r="H65" s="393"/>
      <c r="I65" s="398" t="s">
        <v>2444</v>
      </c>
      <c r="J65" s="399"/>
      <c r="K65" s="399"/>
      <c r="L65" s="399"/>
      <c r="M65" s="399"/>
      <c r="N65" s="399"/>
      <c r="O65" s="400"/>
      <c r="P65" s="15"/>
      <c r="Q65" s="382"/>
      <c r="R65" s="450" t="s">
        <v>504</v>
      </c>
      <c r="S65" s="438"/>
      <c r="T65" s="59"/>
      <c r="U65" s="379">
        <v>310</v>
      </c>
      <c r="V65" s="380"/>
      <c r="W65" s="384">
        <f aca="true" t="shared" si="11" ref="W65:W77">IF(T65="","",ROUND(U65*$D$4,-1))</f>
      </c>
      <c r="X65" s="385"/>
      <c r="Y65" s="533" t="s">
        <v>2368</v>
      </c>
      <c r="Z65" s="533"/>
      <c r="AA65" s="533"/>
      <c r="AB65" s="533"/>
      <c r="AC65" s="533"/>
      <c r="AD65" s="533"/>
      <c r="AE65" s="534"/>
    </row>
    <row r="66" spans="1:31" ht="12" customHeight="1">
      <c r="A66" s="382"/>
      <c r="B66" s="60" t="s">
        <v>1423</v>
      </c>
      <c r="C66" s="61"/>
      <c r="D66" s="96"/>
      <c r="E66" s="394">
        <v>240</v>
      </c>
      <c r="F66" s="395"/>
      <c r="G66" s="392">
        <f t="shared" si="10"/>
      </c>
      <c r="H66" s="393"/>
      <c r="I66" s="426" t="s">
        <v>1550</v>
      </c>
      <c r="J66" s="427"/>
      <c r="K66" s="427"/>
      <c r="L66" s="427"/>
      <c r="M66" s="427"/>
      <c r="N66" s="427"/>
      <c r="O66" s="428"/>
      <c r="P66" s="16"/>
      <c r="Q66" s="382"/>
      <c r="R66" s="450" t="s">
        <v>1436</v>
      </c>
      <c r="S66" s="438"/>
      <c r="T66" s="59"/>
      <c r="U66" s="379">
        <v>160</v>
      </c>
      <c r="V66" s="380"/>
      <c r="W66" s="384"/>
      <c r="X66" s="385"/>
      <c r="Y66" s="535" t="s">
        <v>2367</v>
      </c>
      <c r="Z66" s="535"/>
      <c r="AA66" s="535"/>
      <c r="AB66" s="535"/>
      <c r="AC66" s="535"/>
      <c r="AD66" s="535"/>
      <c r="AE66" s="536"/>
    </row>
    <row r="67" spans="1:31" ht="12" customHeight="1">
      <c r="A67" s="382"/>
      <c r="B67" s="60" t="s">
        <v>1424</v>
      </c>
      <c r="C67" s="61"/>
      <c r="D67" s="96"/>
      <c r="E67" s="394">
        <v>170</v>
      </c>
      <c r="F67" s="395"/>
      <c r="G67" s="392">
        <f t="shared" si="10"/>
      </c>
      <c r="H67" s="393"/>
      <c r="I67" s="426" t="s">
        <v>1551</v>
      </c>
      <c r="J67" s="427"/>
      <c r="K67" s="427"/>
      <c r="L67" s="427"/>
      <c r="M67" s="427"/>
      <c r="N67" s="427"/>
      <c r="O67" s="428"/>
      <c r="P67" s="16"/>
      <c r="Q67" s="382"/>
      <c r="R67" s="450" t="s">
        <v>1437</v>
      </c>
      <c r="S67" s="438"/>
      <c r="T67" s="94"/>
      <c r="U67" s="379">
        <v>210</v>
      </c>
      <c r="V67" s="380"/>
      <c r="W67" s="384">
        <f t="shared" si="11"/>
      </c>
      <c r="X67" s="385"/>
      <c r="Y67" s="535" t="s">
        <v>2500</v>
      </c>
      <c r="Z67" s="535"/>
      <c r="AA67" s="535"/>
      <c r="AB67" s="535"/>
      <c r="AC67" s="535"/>
      <c r="AD67" s="535"/>
      <c r="AE67" s="536"/>
    </row>
    <row r="68" spans="1:31" ht="12" customHeight="1">
      <c r="A68" s="382"/>
      <c r="B68" s="60" t="s">
        <v>473</v>
      </c>
      <c r="C68" s="61"/>
      <c r="D68" s="96"/>
      <c r="E68" s="394">
        <v>340</v>
      </c>
      <c r="F68" s="395"/>
      <c r="G68" s="392">
        <f t="shared" si="10"/>
      </c>
      <c r="H68" s="393"/>
      <c r="I68" s="398" t="s">
        <v>608</v>
      </c>
      <c r="J68" s="399"/>
      <c r="K68" s="399"/>
      <c r="L68" s="399"/>
      <c r="M68" s="399"/>
      <c r="N68" s="399"/>
      <c r="O68" s="400"/>
      <c r="P68" s="16"/>
      <c r="Q68" s="382"/>
      <c r="R68" s="450" t="s">
        <v>506</v>
      </c>
      <c r="S68" s="438"/>
      <c r="T68" s="94"/>
      <c r="U68" s="379">
        <v>460</v>
      </c>
      <c r="V68" s="380"/>
      <c r="W68" s="384">
        <f t="shared" si="11"/>
      </c>
      <c r="X68" s="385"/>
      <c r="Y68" s="533" t="s">
        <v>1204</v>
      </c>
      <c r="Z68" s="533"/>
      <c r="AA68" s="533"/>
      <c r="AB68" s="533"/>
      <c r="AC68" s="533"/>
      <c r="AD68" s="533"/>
      <c r="AE68" s="534"/>
    </row>
    <row r="69" spans="1:31" ht="12" customHeight="1">
      <c r="A69" s="382"/>
      <c r="B69" s="60" t="s">
        <v>474</v>
      </c>
      <c r="C69" s="61"/>
      <c r="D69" s="96"/>
      <c r="E69" s="394">
        <v>350</v>
      </c>
      <c r="F69" s="395"/>
      <c r="G69" s="392">
        <f t="shared" si="10"/>
      </c>
      <c r="H69" s="393"/>
      <c r="I69" s="398" t="s">
        <v>609</v>
      </c>
      <c r="J69" s="399"/>
      <c r="K69" s="399"/>
      <c r="L69" s="399"/>
      <c r="M69" s="399"/>
      <c r="N69" s="399"/>
      <c r="O69" s="400"/>
      <c r="P69" s="16"/>
      <c r="Q69" s="382"/>
      <c r="R69" s="389" t="s">
        <v>2348</v>
      </c>
      <c r="S69" s="378"/>
      <c r="T69" s="94"/>
      <c r="U69" s="379">
        <v>330</v>
      </c>
      <c r="V69" s="380"/>
      <c r="W69" s="384">
        <f>IF(T69="","",ROUND(U69*$D$4,-1))</f>
      </c>
      <c r="X69" s="385"/>
      <c r="Y69" s="533" t="s">
        <v>2344</v>
      </c>
      <c r="Z69" s="533"/>
      <c r="AA69" s="533"/>
      <c r="AB69" s="533"/>
      <c r="AC69" s="533"/>
      <c r="AD69" s="533"/>
      <c r="AE69" s="534"/>
    </row>
    <row r="70" spans="1:31" ht="12" customHeight="1">
      <c r="A70" s="382"/>
      <c r="B70" s="60" t="s">
        <v>475</v>
      </c>
      <c r="C70" s="61"/>
      <c r="D70" s="96"/>
      <c r="E70" s="394">
        <v>270</v>
      </c>
      <c r="F70" s="395"/>
      <c r="G70" s="392">
        <f t="shared" si="10"/>
      </c>
      <c r="H70" s="393"/>
      <c r="I70" s="398" t="s">
        <v>610</v>
      </c>
      <c r="J70" s="399"/>
      <c r="K70" s="399"/>
      <c r="L70" s="399"/>
      <c r="M70" s="399"/>
      <c r="N70" s="399"/>
      <c r="O70" s="400"/>
      <c r="P70" s="16"/>
      <c r="Q70" s="382"/>
      <c r="R70" s="389" t="s">
        <v>2349</v>
      </c>
      <c r="S70" s="378"/>
      <c r="T70" s="94"/>
      <c r="U70" s="379">
        <v>190</v>
      </c>
      <c r="V70" s="380"/>
      <c r="W70" s="384">
        <f t="shared" si="11"/>
      </c>
      <c r="X70" s="385"/>
      <c r="Y70" s="533" t="s">
        <v>2350</v>
      </c>
      <c r="Z70" s="533"/>
      <c r="AA70" s="533"/>
      <c r="AB70" s="533"/>
      <c r="AC70" s="533"/>
      <c r="AD70" s="533"/>
      <c r="AE70" s="534"/>
    </row>
    <row r="71" spans="1:31" ht="12" customHeight="1">
      <c r="A71" s="382"/>
      <c r="B71" s="60" t="s">
        <v>476</v>
      </c>
      <c r="C71" s="61"/>
      <c r="D71" s="96"/>
      <c r="E71" s="394">
        <v>380</v>
      </c>
      <c r="F71" s="395"/>
      <c r="G71" s="392">
        <f t="shared" si="10"/>
      </c>
      <c r="H71" s="393"/>
      <c r="I71" s="398" t="s">
        <v>611</v>
      </c>
      <c r="J71" s="399"/>
      <c r="K71" s="399"/>
      <c r="L71" s="399"/>
      <c r="M71" s="399"/>
      <c r="N71" s="399"/>
      <c r="O71" s="400"/>
      <c r="P71" s="16"/>
      <c r="Q71" s="382"/>
      <c r="R71" s="450" t="s">
        <v>508</v>
      </c>
      <c r="S71" s="438"/>
      <c r="T71" s="94"/>
      <c r="U71" s="379">
        <v>560</v>
      </c>
      <c r="V71" s="380"/>
      <c r="W71" s="384">
        <f t="shared" si="11"/>
      </c>
      <c r="X71" s="385"/>
      <c r="Y71" s="423" t="s">
        <v>2347</v>
      </c>
      <c r="Z71" s="424"/>
      <c r="AA71" s="424"/>
      <c r="AB71" s="424"/>
      <c r="AC71" s="424"/>
      <c r="AD71" s="424"/>
      <c r="AE71" s="425"/>
    </row>
    <row r="72" spans="1:31" ht="12" customHeight="1">
      <c r="A72" s="382"/>
      <c r="B72" s="60" t="s">
        <v>2103</v>
      </c>
      <c r="C72" s="61"/>
      <c r="D72" s="96"/>
      <c r="E72" s="394">
        <v>310</v>
      </c>
      <c r="F72" s="395"/>
      <c r="G72" s="392">
        <f aca="true" t="shared" si="12" ref="G72:G82">IF(D72="","",ROUND(E72*$D$4,-1))</f>
      </c>
      <c r="H72" s="393"/>
      <c r="I72" s="398" t="s">
        <v>2101</v>
      </c>
      <c r="J72" s="399"/>
      <c r="K72" s="399"/>
      <c r="L72" s="399"/>
      <c r="M72" s="399"/>
      <c r="N72" s="399"/>
      <c r="O72" s="400"/>
      <c r="P72" s="16"/>
      <c r="Q72" s="382"/>
      <c r="R72" s="450" t="s">
        <v>509</v>
      </c>
      <c r="S72" s="438"/>
      <c r="T72" s="94"/>
      <c r="U72" s="379">
        <v>410</v>
      </c>
      <c r="V72" s="380"/>
      <c r="W72" s="384">
        <f t="shared" si="11"/>
      </c>
      <c r="X72" s="385"/>
      <c r="Y72" s="423" t="s">
        <v>1205</v>
      </c>
      <c r="Z72" s="424"/>
      <c r="AA72" s="424"/>
      <c r="AB72" s="424"/>
      <c r="AC72" s="424"/>
      <c r="AD72" s="424"/>
      <c r="AE72" s="425"/>
    </row>
    <row r="73" spans="1:31" ht="12" customHeight="1">
      <c r="A73" s="382"/>
      <c r="B73" s="60" t="s">
        <v>2104</v>
      </c>
      <c r="C73" s="61"/>
      <c r="D73" s="96"/>
      <c r="E73" s="394">
        <v>230</v>
      </c>
      <c r="F73" s="395"/>
      <c r="G73" s="392">
        <f t="shared" si="12"/>
      </c>
      <c r="H73" s="393"/>
      <c r="I73" s="398" t="s">
        <v>2102</v>
      </c>
      <c r="J73" s="399"/>
      <c r="K73" s="399"/>
      <c r="L73" s="399"/>
      <c r="M73" s="399"/>
      <c r="N73" s="399"/>
      <c r="O73" s="400"/>
      <c r="P73" s="16"/>
      <c r="Q73" s="382"/>
      <c r="R73" s="450" t="s">
        <v>510</v>
      </c>
      <c r="S73" s="438"/>
      <c r="T73" s="94"/>
      <c r="U73" s="379">
        <v>300</v>
      </c>
      <c r="V73" s="380"/>
      <c r="W73" s="384">
        <f>IF(T73="","",ROUND(U73*$D$4,-1))</f>
      </c>
      <c r="X73" s="385"/>
      <c r="Y73" s="423" t="s">
        <v>1206</v>
      </c>
      <c r="Z73" s="424"/>
      <c r="AA73" s="424"/>
      <c r="AB73" s="424"/>
      <c r="AC73" s="424"/>
      <c r="AD73" s="424"/>
      <c r="AE73" s="425"/>
    </row>
    <row r="74" spans="1:31" ht="12.75" customHeight="1">
      <c r="A74" s="382"/>
      <c r="B74" s="60" t="s">
        <v>477</v>
      </c>
      <c r="C74" s="61"/>
      <c r="D74" s="96"/>
      <c r="E74" s="394">
        <v>330</v>
      </c>
      <c r="F74" s="395"/>
      <c r="G74" s="392">
        <f t="shared" si="12"/>
      </c>
      <c r="H74" s="393"/>
      <c r="I74" s="398" t="s">
        <v>612</v>
      </c>
      <c r="J74" s="399"/>
      <c r="K74" s="399"/>
      <c r="L74" s="399"/>
      <c r="M74" s="399"/>
      <c r="N74" s="399"/>
      <c r="O74" s="400"/>
      <c r="P74" s="15"/>
      <c r="Q74" s="382"/>
      <c r="R74" s="450" t="s">
        <v>1556</v>
      </c>
      <c r="S74" s="438"/>
      <c r="T74" s="94"/>
      <c r="U74" s="379">
        <v>260</v>
      </c>
      <c r="V74" s="380"/>
      <c r="W74" s="384">
        <f>IF(T74="","",ROUND(U74*$D$4,-1))</f>
      </c>
      <c r="X74" s="385"/>
      <c r="Y74" s="554" t="s">
        <v>2345</v>
      </c>
      <c r="Z74" s="555"/>
      <c r="AA74" s="555"/>
      <c r="AB74" s="555"/>
      <c r="AC74" s="555"/>
      <c r="AD74" s="555"/>
      <c r="AE74" s="556"/>
    </row>
    <row r="75" spans="1:31" ht="12.75" customHeight="1">
      <c r="A75" s="382"/>
      <c r="B75" s="60" t="s">
        <v>478</v>
      </c>
      <c r="C75" s="61"/>
      <c r="D75" s="96"/>
      <c r="E75" s="394">
        <v>500</v>
      </c>
      <c r="F75" s="395"/>
      <c r="G75" s="392">
        <f t="shared" si="12"/>
      </c>
      <c r="H75" s="393"/>
      <c r="I75" s="398" t="s">
        <v>613</v>
      </c>
      <c r="J75" s="399"/>
      <c r="K75" s="399"/>
      <c r="L75" s="399"/>
      <c r="M75" s="399"/>
      <c r="N75" s="399"/>
      <c r="O75" s="400"/>
      <c r="P75" s="17"/>
      <c r="Q75" s="382"/>
      <c r="R75" s="450" t="s">
        <v>1509</v>
      </c>
      <c r="S75" s="438"/>
      <c r="T75" s="94"/>
      <c r="U75" s="379">
        <v>260</v>
      </c>
      <c r="V75" s="380"/>
      <c r="W75" s="384">
        <f>IF(T75="","",ROUND(U75*$D$4,-1))</f>
      </c>
      <c r="X75" s="385"/>
      <c r="Y75" s="554" t="s">
        <v>2346</v>
      </c>
      <c r="Z75" s="555"/>
      <c r="AA75" s="555"/>
      <c r="AB75" s="555"/>
      <c r="AC75" s="555"/>
      <c r="AD75" s="555"/>
      <c r="AE75" s="556"/>
    </row>
    <row r="76" spans="1:31" ht="12.75" customHeight="1">
      <c r="A76" s="382"/>
      <c r="B76" s="60" t="s">
        <v>479</v>
      </c>
      <c r="C76" s="61"/>
      <c r="D76" s="96"/>
      <c r="E76" s="394">
        <v>440</v>
      </c>
      <c r="F76" s="395"/>
      <c r="G76" s="392">
        <f t="shared" si="12"/>
      </c>
      <c r="H76" s="393"/>
      <c r="I76" s="398" t="s">
        <v>614</v>
      </c>
      <c r="J76" s="399"/>
      <c r="K76" s="399"/>
      <c r="L76" s="399"/>
      <c r="M76" s="399"/>
      <c r="N76" s="399"/>
      <c r="O76" s="400"/>
      <c r="P76" s="15"/>
      <c r="Q76" s="382"/>
      <c r="R76" s="450" t="s">
        <v>512</v>
      </c>
      <c r="S76" s="438"/>
      <c r="T76" s="94"/>
      <c r="U76" s="379">
        <v>400</v>
      </c>
      <c r="V76" s="380"/>
      <c r="W76" s="384">
        <f t="shared" si="11"/>
      </c>
      <c r="X76" s="385"/>
      <c r="Y76" s="423" t="s">
        <v>207</v>
      </c>
      <c r="Z76" s="424"/>
      <c r="AA76" s="424"/>
      <c r="AB76" s="424"/>
      <c r="AC76" s="424"/>
      <c r="AD76" s="424"/>
      <c r="AE76" s="425"/>
    </row>
    <row r="77" spans="1:31" ht="12.75" customHeight="1">
      <c r="A77" s="382"/>
      <c r="B77" s="99" t="s">
        <v>480</v>
      </c>
      <c r="C77" s="100"/>
      <c r="D77" s="96"/>
      <c r="E77" s="394">
        <v>350</v>
      </c>
      <c r="F77" s="395"/>
      <c r="G77" s="392">
        <f t="shared" si="12"/>
      </c>
      <c r="H77" s="393"/>
      <c r="I77" s="426" t="s">
        <v>1278</v>
      </c>
      <c r="J77" s="427"/>
      <c r="K77" s="427"/>
      <c r="L77" s="427"/>
      <c r="M77" s="427"/>
      <c r="N77" s="427"/>
      <c r="O77" s="428"/>
      <c r="P77" s="15"/>
      <c r="Q77" s="382"/>
      <c r="R77" s="448" t="s">
        <v>513</v>
      </c>
      <c r="S77" s="449"/>
      <c r="T77" s="94"/>
      <c r="U77" s="379">
        <v>240</v>
      </c>
      <c r="V77" s="380"/>
      <c r="W77" s="384">
        <f t="shared" si="11"/>
      </c>
      <c r="X77" s="385"/>
      <c r="Y77" s="423" t="s">
        <v>1207</v>
      </c>
      <c r="Z77" s="424"/>
      <c r="AA77" s="424"/>
      <c r="AB77" s="424"/>
      <c r="AC77" s="424"/>
      <c r="AD77" s="424"/>
      <c r="AE77" s="425"/>
    </row>
    <row r="78" spans="1:31" ht="12.75" customHeight="1">
      <c r="A78" s="382"/>
      <c r="B78" s="60" t="s">
        <v>722</v>
      </c>
      <c r="C78" s="61"/>
      <c r="D78" s="96"/>
      <c r="E78" s="394">
        <v>340</v>
      </c>
      <c r="F78" s="395"/>
      <c r="G78" s="392">
        <f t="shared" si="12"/>
      </c>
      <c r="H78" s="393"/>
      <c r="I78" s="398" t="s">
        <v>650</v>
      </c>
      <c r="J78" s="399"/>
      <c r="K78" s="399"/>
      <c r="L78" s="399"/>
      <c r="M78" s="399"/>
      <c r="N78" s="399"/>
      <c r="O78" s="400"/>
      <c r="P78" s="15"/>
      <c r="Q78" s="383"/>
      <c r="R78" s="403" t="s">
        <v>991</v>
      </c>
      <c r="S78" s="404"/>
      <c r="T78" s="415"/>
      <c r="U78" s="390">
        <f>SUBTOTAL(9,U64:V77)</f>
        <v>4340</v>
      </c>
      <c r="V78" s="411"/>
      <c r="W78" s="435">
        <f>SUBTOTAL(9,W64:X77)</f>
        <v>0</v>
      </c>
      <c r="X78" s="436"/>
      <c r="Y78" s="433"/>
      <c r="Z78" s="433"/>
      <c r="AA78" s="433"/>
      <c r="AB78" s="433"/>
      <c r="AC78" s="433"/>
      <c r="AD78" s="433"/>
      <c r="AE78" s="434"/>
    </row>
    <row r="79" spans="1:31" ht="12.75" customHeight="1">
      <c r="A79" s="382"/>
      <c r="B79" s="60" t="s">
        <v>956</v>
      </c>
      <c r="C79" s="61"/>
      <c r="D79" s="96"/>
      <c r="E79" s="394">
        <v>470</v>
      </c>
      <c r="F79" s="395"/>
      <c r="G79" s="392">
        <f t="shared" si="12"/>
      </c>
      <c r="H79" s="393"/>
      <c r="I79" s="398" t="s">
        <v>2314</v>
      </c>
      <c r="J79" s="399"/>
      <c r="K79" s="399"/>
      <c r="L79" s="399"/>
      <c r="M79" s="399"/>
      <c r="N79" s="399"/>
      <c r="O79" s="400"/>
      <c r="P79" s="15"/>
      <c r="Q79" s="528" t="s">
        <v>1009</v>
      </c>
      <c r="R79" s="451" t="s">
        <v>789</v>
      </c>
      <c r="S79" s="442"/>
      <c r="T79" s="58"/>
      <c r="U79" s="379">
        <v>420</v>
      </c>
      <c r="V79" s="380"/>
      <c r="W79" s="384">
        <f>IF(T79="","",ROUND(U79*$D$4,-1))</f>
      </c>
      <c r="X79" s="385"/>
      <c r="Y79" s="423" t="s">
        <v>792</v>
      </c>
      <c r="Z79" s="424"/>
      <c r="AA79" s="424"/>
      <c r="AB79" s="424"/>
      <c r="AC79" s="424"/>
      <c r="AD79" s="424"/>
      <c r="AE79" s="425"/>
    </row>
    <row r="80" spans="1:31" ht="12.75" customHeight="1">
      <c r="A80" s="382"/>
      <c r="B80" s="60" t="s">
        <v>957</v>
      </c>
      <c r="C80" s="61"/>
      <c r="D80" s="96"/>
      <c r="E80" s="394">
        <v>400</v>
      </c>
      <c r="F80" s="395"/>
      <c r="G80" s="392">
        <f t="shared" si="12"/>
      </c>
      <c r="H80" s="393"/>
      <c r="I80" s="398" t="s">
        <v>2315</v>
      </c>
      <c r="J80" s="399"/>
      <c r="K80" s="399"/>
      <c r="L80" s="399"/>
      <c r="M80" s="399"/>
      <c r="N80" s="399"/>
      <c r="O80" s="400"/>
      <c r="P80" s="15"/>
      <c r="Q80" s="529"/>
      <c r="R80" s="552" t="s">
        <v>790</v>
      </c>
      <c r="S80" s="553"/>
      <c r="T80" s="80"/>
      <c r="U80" s="379">
        <v>310</v>
      </c>
      <c r="V80" s="380"/>
      <c r="W80" s="384">
        <f>IF(T80="","",ROUND(U80*$D$4,-1))</f>
      </c>
      <c r="X80" s="385"/>
      <c r="Y80" s="423" t="s">
        <v>791</v>
      </c>
      <c r="Z80" s="424"/>
      <c r="AA80" s="424"/>
      <c r="AB80" s="424"/>
      <c r="AC80" s="424"/>
      <c r="AD80" s="424"/>
      <c r="AE80" s="425"/>
    </row>
    <row r="81" spans="1:31" ht="12.75" customHeight="1">
      <c r="A81" s="382"/>
      <c r="B81" s="60" t="s">
        <v>958</v>
      </c>
      <c r="C81" s="61"/>
      <c r="D81" s="96"/>
      <c r="E81" s="394">
        <v>370</v>
      </c>
      <c r="F81" s="395"/>
      <c r="G81" s="392">
        <f t="shared" si="12"/>
      </c>
      <c r="H81" s="393"/>
      <c r="I81" s="398" t="s">
        <v>2316</v>
      </c>
      <c r="J81" s="399"/>
      <c r="K81" s="399"/>
      <c r="L81" s="399"/>
      <c r="M81" s="399"/>
      <c r="N81" s="399"/>
      <c r="O81" s="400"/>
      <c r="Q81" s="530" t="s">
        <v>2351</v>
      </c>
      <c r="R81" s="450" t="s">
        <v>1898</v>
      </c>
      <c r="S81" s="438"/>
      <c r="T81" s="59"/>
      <c r="U81" s="379">
        <v>360</v>
      </c>
      <c r="V81" s="380"/>
      <c r="W81" s="384">
        <f>IF(T81="","",ROUND(U81*$D$4,-1))</f>
      </c>
      <c r="X81" s="385"/>
      <c r="Y81" s="423" t="s">
        <v>1900</v>
      </c>
      <c r="Z81" s="424"/>
      <c r="AA81" s="424"/>
      <c r="AB81" s="424"/>
      <c r="AC81" s="424"/>
      <c r="AD81" s="424"/>
      <c r="AE81" s="425"/>
    </row>
    <row r="82" spans="1:31" ht="12.75" customHeight="1">
      <c r="A82" s="382"/>
      <c r="B82" s="60" t="s">
        <v>1264</v>
      </c>
      <c r="C82" s="61"/>
      <c r="D82" s="96"/>
      <c r="E82" s="394">
        <v>370</v>
      </c>
      <c r="F82" s="395"/>
      <c r="G82" s="392">
        <f t="shared" si="12"/>
      </c>
      <c r="H82" s="393"/>
      <c r="I82" s="546" t="s">
        <v>2317</v>
      </c>
      <c r="J82" s="547"/>
      <c r="K82" s="547"/>
      <c r="L82" s="547"/>
      <c r="M82" s="547"/>
      <c r="N82" s="547"/>
      <c r="O82" s="548"/>
      <c r="P82" s="15"/>
      <c r="Q82" s="529"/>
      <c r="R82" s="450" t="s">
        <v>1899</v>
      </c>
      <c r="S82" s="438"/>
      <c r="T82" s="59"/>
      <c r="U82" s="379">
        <v>310</v>
      </c>
      <c r="V82" s="380"/>
      <c r="W82" s="384">
        <f>IF(T82="","",ROUND(U82*$D$4,-1))</f>
      </c>
      <c r="X82" s="385"/>
      <c r="Y82" s="423" t="s">
        <v>1901</v>
      </c>
      <c r="Z82" s="424"/>
      <c r="AA82" s="424"/>
      <c r="AB82" s="424"/>
      <c r="AC82" s="424"/>
      <c r="AD82" s="424"/>
      <c r="AE82" s="425"/>
    </row>
    <row r="83" spans="1:31" ht="12.75" customHeight="1">
      <c r="A83" s="383"/>
      <c r="B83" s="403" t="s">
        <v>991</v>
      </c>
      <c r="C83" s="349"/>
      <c r="D83" s="350"/>
      <c r="E83" s="542">
        <f>SUBTOTAL(9,E62:F82)</f>
        <v>6890</v>
      </c>
      <c r="F83" s="543"/>
      <c r="G83" s="435">
        <f>SUBTOTAL(9,G62:H82)</f>
        <v>0</v>
      </c>
      <c r="H83" s="436"/>
      <c r="I83" s="433"/>
      <c r="J83" s="433"/>
      <c r="K83" s="433"/>
      <c r="L83" s="433"/>
      <c r="M83" s="433"/>
      <c r="N83" s="433"/>
      <c r="O83" s="434"/>
      <c r="P83" s="15"/>
      <c r="Q83" s="129"/>
      <c r="R83" s="403" t="s">
        <v>991</v>
      </c>
      <c r="S83" s="404"/>
      <c r="T83" s="415"/>
      <c r="U83" s="390">
        <f>SUBTOTAL(9,U79:V82)</f>
        <v>1400</v>
      </c>
      <c r="V83" s="411"/>
      <c r="W83" s="435">
        <f>SUBTOTAL(9,W79:X82)</f>
        <v>0</v>
      </c>
      <c r="X83" s="436"/>
      <c r="Y83" s="416"/>
      <c r="Z83" s="417"/>
      <c r="AA83" s="417"/>
      <c r="AB83" s="417"/>
      <c r="AC83" s="417"/>
      <c r="AD83" s="417"/>
      <c r="AE83" s="418"/>
    </row>
    <row r="84" spans="2:31" ht="12.75" customHeight="1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Q84" s="528" t="s">
        <v>1010</v>
      </c>
      <c r="R84" s="451" t="s">
        <v>1185</v>
      </c>
      <c r="S84" s="442"/>
      <c r="T84" s="58"/>
      <c r="U84" s="379">
        <v>720</v>
      </c>
      <c r="V84" s="380"/>
      <c r="W84" s="384">
        <f>IF(T84="","",ROUND(U84*$D$4,-1))</f>
      </c>
      <c r="X84" s="385"/>
      <c r="Y84" s="423" t="s">
        <v>1102</v>
      </c>
      <c r="Z84" s="424"/>
      <c r="AA84" s="424"/>
      <c r="AB84" s="424"/>
      <c r="AC84" s="424"/>
      <c r="AD84" s="424"/>
      <c r="AE84" s="425"/>
    </row>
    <row r="85" spans="2:31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529"/>
      <c r="R85" s="589" t="s">
        <v>1186</v>
      </c>
      <c r="S85" s="590"/>
      <c r="T85" s="80"/>
      <c r="U85" s="379">
        <v>360</v>
      </c>
      <c r="V85" s="380"/>
      <c r="W85" s="384">
        <f>IF(T85="","",ROUND(U85*$D$4,-1))</f>
      </c>
      <c r="X85" s="385"/>
      <c r="Y85" s="549" t="s">
        <v>1101</v>
      </c>
      <c r="Z85" s="550"/>
      <c r="AA85" s="550"/>
      <c r="AB85" s="550"/>
      <c r="AC85" s="550"/>
      <c r="AD85" s="550"/>
      <c r="AE85" s="551"/>
    </row>
    <row r="86" spans="16:31" ht="12.75" customHeight="1">
      <c r="P86" s="15"/>
      <c r="Q86" s="130"/>
      <c r="R86" s="403" t="s">
        <v>991</v>
      </c>
      <c r="S86" s="404"/>
      <c r="T86" s="415"/>
      <c r="U86" s="542">
        <f>SUBTOTAL(9,U84:V85)</f>
        <v>1080</v>
      </c>
      <c r="V86" s="543"/>
      <c r="W86" s="435">
        <f>SUBTOTAL(9,W84:X85)</f>
        <v>0</v>
      </c>
      <c r="X86" s="436"/>
      <c r="Y86" s="433"/>
      <c r="Z86" s="433"/>
      <c r="AA86" s="433"/>
      <c r="AB86" s="433"/>
      <c r="AC86" s="433"/>
      <c r="AD86" s="433"/>
      <c r="AE86" s="434"/>
    </row>
    <row r="87" ht="12.75" customHeight="1">
      <c r="P87" s="15"/>
    </row>
    <row r="88" spans="2:31" ht="12.75" customHeight="1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R88" s="54"/>
      <c r="S88" s="17"/>
      <c r="T88" s="17"/>
      <c r="U88" s="17"/>
      <c r="V88" s="17"/>
      <c r="W88" s="17"/>
      <c r="X88" s="17"/>
      <c r="Y88" s="17"/>
      <c r="Z88" s="17"/>
      <c r="AA88" s="17"/>
      <c r="AC88" s="17"/>
      <c r="AD88" s="17"/>
      <c r="AE88" s="17"/>
    </row>
    <row r="89" spans="2:31" ht="12.75" customHeight="1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Q89" s="524" t="s">
        <v>1208</v>
      </c>
      <c r="R89" s="497"/>
      <c r="S89" s="497"/>
      <c r="T89" s="525"/>
      <c r="U89" s="586">
        <f>SUBTOTAL(9,E6:F83,U6:V86)</f>
        <v>53500</v>
      </c>
      <c r="V89" s="586"/>
      <c r="W89" s="586">
        <f>SUBTOTAL(9,G6:H83,W6:X86)</f>
        <v>0</v>
      </c>
      <c r="X89" s="586"/>
      <c r="Y89" s="17"/>
      <c r="Z89" s="17"/>
      <c r="AA89" s="17"/>
      <c r="AB89" s="17"/>
      <c r="AC89" s="17"/>
      <c r="AD89" s="17"/>
      <c r="AE89" s="17"/>
    </row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524" t="s">
        <v>173</v>
      </c>
      <c r="R90" s="497"/>
      <c r="S90" s="497"/>
      <c r="T90" s="525"/>
      <c r="U90" s="586">
        <f>SUM('下関市①'!U81,'下関市②'!U89)</f>
        <v>100110</v>
      </c>
      <c r="V90" s="586"/>
      <c r="W90" s="586">
        <f>SUM('下関市①'!W81,W89)</f>
        <v>0</v>
      </c>
      <c r="X90" s="586"/>
      <c r="Y90" s="17"/>
      <c r="Z90" s="17"/>
      <c r="AA90" s="17"/>
      <c r="AB90" s="17"/>
      <c r="AC90" s="17"/>
      <c r="AD90" s="17"/>
      <c r="AE90" s="17"/>
    </row>
    <row r="91" spans="1:31" ht="12.75" customHeight="1">
      <c r="A91" s="527" t="str">
        <f>'集計表'!A131</f>
        <v>株式会社毎日メディアサービス山口</v>
      </c>
      <c r="B91" s="527"/>
      <c r="C91" s="527"/>
      <c r="D91" s="527"/>
      <c r="E91" s="527"/>
      <c r="F91" s="527"/>
      <c r="G91" s="527"/>
      <c r="H91" s="527"/>
      <c r="I91" s="527"/>
      <c r="J91" s="527"/>
      <c r="K91" s="527"/>
      <c r="L91" s="527"/>
      <c r="M91" s="527"/>
      <c r="N91" s="527"/>
      <c r="O91" s="527"/>
      <c r="P91" s="527"/>
      <c r="Q91" s="527"/>
      <c r="R91" s="527"/>
      <c r="S91" s="527"/>
      <c r="T91" s="527"/>
      <c r="U91" s="527"/>
      <c r="V91" s="527"/>
      <c r="W91" s="527"/>
      <c r="X91" s="527"/>
      <c r="Y91" s="527"/>
      <c r="Z91" s="527"/>
      <c r="AA91" s="527"/>
      <c r="AB91" s="527"/>
      <c r="AC91" s="527"/>
      <c r="AD91" s="527"/>
      <c r="AE91" s="527"/>
    </row>
    <row r="92" spans="2:31" ht="12.75" customHeigh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</row>
    <row r="93" spans="18:31" ht="12.75" customHeight="1"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18:31" ht="12.75" customHeight="1"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spans="18:31" ht="12.75" customHeight="1"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</row>
    <row r="96" spans="18:31" ht="12.75" customHeight="1"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</row>
    <row r="97" spans="18:31" ht="12.75" customHeight="1"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</row>
    <row r="98" spans="18:31" ht="12.75" customHeight="1"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ht="12.75" customHeight="1"/>
    <row r="100" ht="12.75" customHeight="1"/>
    <row r="101" ht="12.75" customHeight="1"/>
  </sheetData>
  <sheetProtection password="DE98" sheet="1"/>
  <protectedRanges>
    <protectedRange sqref="D4 D6:D31 D50:D60 W84:X85 T84:T85 W20:X26 T20:T26 T48:T62 D33:D48 T79:T82 D62:D82 T6:T18 G50:H60 W79:X82 T64:T77 W64:X77 G6:H31 G62:H82 G33:H48 W6:X18 W48:X62 T28:T46 W28:X46" name="範囲1"/>
  </protectedRanges>
  <mergeCells count="659">
    <mergeCell ref="W90:X90"/>
    <mergeCell ref="Q89:T89"/>
    <mergeCell ref="W89:X89"/>
    <mergeCell ref="U90:V90"/>
    <mergeCell ref="R83:T83"/>
    <mergeCell ref="W82:X82"/>
    <mergeCell ref="R85:S85"/>
    <mergeCell ref="W83:X83"/>
    <mergeCell ref="U86:V86"/>
    <mergeCell ref="A62:A83"/>
    <mergeCell ref="A50:A61"/>
    <mergeCell ref="A33:A49"/>
    <mergeCell ref="E80:F80"/>
    <mergeCell ref="E79:F79"/>
    <mergeCell ref="E81:F81"/>
    <mergeCell ref="E83:F83"/>
    <mergeCell ref="E77:F77"/>
    <mergeCell ref="E62:F62"/>
    <mergeCell ref="E82:F82"/>
    <mergeCell ref="B45:C45"/>
    <mergeCell ref="E45:F45"/>
    <mergeCell ref="E59:F59"/>
    <mergeCell ref="E75:F75"/>
    <mergeCell ref="B53:C53"/>
    <mergeCell ref="B54:C54"/>
    <mergeCell ref="E51:F51"/>
    <mergeCell ref="B49:D49"/>
    <mergeCell ref="E65:F65"/>
    <mergeCell ref="W29:X29"/>
    <mergeCell ref="E78:F78"/>
    <mergeCell ref="E68:F68"/>
    <mergeCell ref="E73:F73"/>
    <mergeCell ref="G72:H72"/>
    <mergeCell ref="I67:O67"/>
    <mergeCell ref="E76:F76"/>
    <mergeCell ref="E66:F66"/>
    <mergeCell ref="U48:V48"/>
    <mergeCell ref="I71:O71"/>
    <mergeCell ref="E50:F50"/>
    <mergeCell ref="E70:F70"/>
    <mergeCell ref="U89:V89"/>
    <mergeCell ref="E63:F63"/>
    <mergeCell ref="E61:F61"/>
    <mergeCell ref="E69:F69"/>
    <mergeCell ref="E64:F64"/>
    <mergeCell ref="W63:X63"/>
    <mergeCell ref="G67:H67"/>
    <mergeCell ref="G80:H80"/>
    <mergeCell ref="Y39:AE39"/>
    <mergeCell ref="W38:X38"/>
    <mergeCell ref="W64:X64"/>
    <mergeCell ref="R82:S82"/>
    <mergeCell ref="R70:S70"/>
    <mergeCell ref="Y86:AE86"/>
    <mergeCell ref="Y65:AE65"/>
    <mergeCell ref="W56:X56"/>
    <mergeCell ref="W65:X65"/>
    <mergeCell ref="Y62:AE62"/>
    <mergeCell ref="R86:T86"/>
    <mergeCell ref="U64:V64"/>
    <mergeCell ref="W60:X60"/>
    <mergeCell ref="G83:H83"/>
    <mergeCell ref="I59:O59"/>
    <mergeCell ref="G75:H75"/>
    <mergeCell ref="I72:O72"/>
    <mergeCell ref="G77:H77"/>
    <mergeCell ref="G57:H57"/>
    <mergeCell ref="I80:O80"/>
    <mergeCell ref="W61:X61"/>
    <mergeCell ref="I57:O57"/>
    <mergeCell ref="G63:H63"/>
    <mergeCell ref="W62:X62"/>
    <mergeCell ref="U59:V59"/>
    <mergeCell ref="U57:V57"/>
    <mergeCell ref="R60:S60"/>
    <mergeCell ref="I58:O58"/>
    <mergeCell ref="G59:H59"/>
    <mergeCell ref="W57:X57"/>
    <mergeCell ref="I56:O56"/>
    <mergeCell ref="B50:C50"/>
    <mergeCell ref="E46:F46"/>
    <mergeCell ref="B59:C59"/>
    <mergeCell ref="E53:F53"/>
    <mergeCell ref="E52:F52"/>
    <mergeCell ref="E54:F54"/>
    <mergeCell ref="E48:F48"/>
    <mergeCell ref="B47:C47"/>
    <mergeCell ref="G50:H50"/>
    <mergeCell ref="E42:F42"/>
    <mergeCell ref="G42:H42"/>
    <mergeCell ref="G40:H40"/>
    <mergeCell ref="G48:H48"/>
    <mergeCell ref="E37:F37"/>
    <mergeCell ref="G44:H44"/>
    <mergeCell ref="G37:H37"/>
    <mergeCell ref="E49:F49"/>
    <mergeCell ref="G47:H47"/>
    <mergeCell ref="B55:C55"/>
    <mergeCell ref="B60:C60"/>
    <mergeCell ref="E57:F57"/>
    <mergeCell ref="B57:C57"/>
    <mergeCell ref="E58:F58"/>
    <mergeCell ref="B56:C56"/>
    <mergeCell ref="E56:F56"/>
    <mergeCell ref="E60:F60"/>
    <mergeCell ref="B58:C58"/>
    <mergeCell ref="B17:C17"/>
    <mergeCell ref="E19:F19"/>
    <mergeCell ref="U32:V32"/>
    <mergeCell ref="E25:F25"/>
    <mergeCell ref="I27:O27"/>
    <mergeCell ref="G25:H25"/>
    <mergeCell ref="B19:C19"/>
    <mergeCell ref="B22:C22"/>
    <mergeCell ref="B20:C20"/>
    <mergeCell ref="E20:F20"/>
    <mergeCell ref="G21:H21"/>
    <mergeCell ref="U27:V27"/>
    <mergeCell ref="U26:V26"/>
    <mergeCell ref="E21:F21"/>
    <mergeCell ref="E22:F22"/>
    <mergeCell ref="G24:H24"/>
    <mergeCell ref="G22:H22"/>
    <mergeCell ref="G23:H23"/>
    <mergeCell ref="R23:S23"/>
    <mergeCell ref="B21:C21"/>
    <mergeCell ref="G32:H32"/>
    <mergeCell ref="R28:S28"/>
    <mergeCell ref="E26:F26"/>
    <mergeCell ref="E27:F27"/>
    <mergeCell ref="G26:H26"/>
    <mergeCell ref="G27:H27"/>
    <mergeCell ref="R31:S31"/>
    <mergeCell ref="I28:O28"/>
    <mergeCell ref="E31:F31"/>
    <mergeCell ref="R47:T47"/>
    <mergeCell ref="I45:O45"/>
    <mergeCell ref="R49:S49"/>
    <mergeCell ref="Y31:AE31"/>
    <mergeCell ref="W28:X28"/>
    <mergeCell ref="R29:S29"/>
    <mergeCell ref="Y29:AE29"/>
    <mergeCell ref="U33:V33"/>
    <mergeCell ref="Y48:AE48"/>
    <mergeCell ref="Y32:AE32"/>
    <mergeCell ref="R46:S46"/>
    <mergeCell ref="I43:O43"/>
    <mergeCell ref="R45:S45"/>
    <mergeCell ref="B42:C42"/>
    <mergeCell ref="E36:F36"/>
    <mergeCell ref="E43:F43"/>
    <mergeCell ref="R38:S38"/>
    <mergeCell ref="R40:S40"/>
    <mergeCell ref="B44:C44"/>
    <mergeCell ref="B43:C43"/>
    <mergeCell ref="B37:C37"/>
    <mergeCell ref="E40:F40"/>
    <mergeCell ref="R35:S35"/>
    <mergeCell ref="W39:X39"/>
    <mergeCell ref="W34:X34"/>
    <mergeCell ref="E35:F35"/>
    <mergeCell ref="W35:X35"/>
    <mergeCell ref="I37:O37"/>
    <mergeCell ref="I34:O34"/>
    <mergeCell ref="I42:O42"/>
    <mergeCell ref="G45:H45"/>
    <mergeCell ref="I44:O44"/>
    <mergeCell ref="I38:O38"/>
    <mergeCell ref="I40:O40"/>
    <mergeCell ref="I39:O39"/>
    <mergeCell ref="I41:O41"/>
    <mergeCell ref="G38:H38"/>
    <mergeCell ref="B62:C62"/>
    <mergeCell ref="B52:C52"/>
    <mergeCell ref="G46:H46"/>
    <mergeCell ref="G62:H62"/>
    <mergeCell ref="G61:H61"/>
    <mergeCell ref="B61:D61"/>
    <mergeCell ref="B48:C48"/>
    <mergeCell ref="B46:C46"/>
    <mergeCell ref="E55:F55"/>
    <mergeCell ref="E47:F47"/>
    <mergeCell ref="E67:F67"/>
    <mergeCell ref="G33:H33"/>
    <mergeCell ref="G54:H54"/>
    <mergeCell ref="G66:H66"/>
    <mergeCell ref="G65:H65"/>
    <mergeCell ref="G68:H68"/>
    <mergeCell ref="E39:F39"/>
    <mergeCell ref="G36:H36"/>
    <mergeCell ref="E41:F41"/>
    <mergeCell ref="E44:F44"/>
    <mergeCell ref="B32:D32"/>
    <mergeCell ref="G41:H41"/>
    <mergeCell ref="G39:H39"/>
    <mergeCell ref="B36:C36"/>
    <mergeCell ref="B40:C40"/>
    <mergeCell ref="B39:C39"/>
    <mergeCell ref="G35:H35"/>
    <mergeCell ref="E38:F38"/>
    <mergeCell ref="B41:C41"/>
    <mergeCell ref="B33:C33"/>
    <mergeCell ref="B29:C29"/>
    <mergeCell ref="B28:C28"/>
    <mergeCell ref="E29:F29"/>
    <mergeCell ref="B26:C26"/>
    <mergeCell ref="G29:H29"/>
    <mergeCell ref="B27:C27"/>
    <mergeCell ref="G30:H30"/>
    <mergeCell ref="G31:H31"/>
    <mergeCell ref="G28:H28"/>
    <mergeCell ref="B23:C23"/>
    <mergeCell ref="B24:C24"/>
    <mergeCell ref="E24:F24"/>
    <mergeCell ref="B25:C25"/>
    <mergeCell ref="E28:F28"/>
    <mergeCell ref="B30:C30"/>
    <mergeCell ref="E30:F30"/>
    <mergeCell ref="I8:O8"/>
    <mergeCell ref="G8:H8"/>
    <mergeCell ref="B13:C13"/>
    <mergeCell ref="B14:C14"/>
    <mergeCell ref="B15:C15"/>
    <mergeCell ref="B18:C18"/>
    <mergeCell ref="G12:H12"/>
    <mergeCell ref="B16:C16"/>
    <mergeCell ref="B12:C12"/>
    <mergeCell ref="E15:F15"/>
    <mergeCell ref="R9:S9"/>
    <mergeCell ref="AB4:AD4"/>
    <mergeCell ref="U9:V9"/>
    <mergeCell ref="Y6:AE6"/>
    <mergeCell ref="W7:X7"/>
    <mergeCell ref="G7:H7"/>
    <mergeCell ref="U7:V7"/>
    <mergeCell ref="I7:O7"/>
    <mergeCell ref="G6:H6"/>
    <mergeCell ref="R6:S6"/>
    <mergeCell ref="I10:O10"/>
    <mergeCell ref="I11:O11"/>
    <mergeCell ref="G10:H10"/>
    <mergeCell ref="I12:O12"/>
    <mergeCell ref="X3:AD3"/>
    <mergeCell ref="Y5:AE5"/>
    <mergeCell ref="I5:O5"/>
    <mergeCell ref="W5:X5"/>
    <mergeCell ref="Y4:Z4"/>
    <mergeCell ref="U6:V6"/>
    <mergeCell ref="A1:C1"/>
    <mergeCell ref="D1:AB1"/>
    <mergeCell ref="R2:S2"/>
    <mergeCell ref="L2:O2"/>
    <mergeCell ref="F2:I2"/>
    <mergeCell ref="AC1:AE1"/>
    <mergeCell ref="A2:C2"/>
    <mergeCell ref="D2:E2"/>
    <mergeCell ref="V2:W2"/>
    <mergeCell ref="B6:C6"/>
    <mergeCell ref="E6:F6"/>
    <mergeCell ref="W6:X6"/>
    <mergeCell ref="Q6:Q19"/>
    <mergeCell ref="B7:C7"/>
    <mergeCell ref="X2:AE2"/>
    <mergeCell ref="R7:S7"/>
    <mergeCell ref="I6:O6"/>
    <mergeCell ref="A3:C3"/>
    <mergeCell ref="A4:C4"/>
    <mergeCell ref="E10:F10"/>
    <mergeCell ref="E11:F11"/>
    <mergeCell ref="U5:V5"/>
    <mergeCell ref="G5:H5"/>
    <mergeCell ref="R5:T5"/>
    <mergeCell ref="V3:W3"/>
    <mergeCell ref="D4:F4"/>
    <mergeCell ref="B5:D5"/>
    <mergeCell ref="E5:F5"/>
    <mergeCell ref="D3:U3"/>
    <mergeCell ref="E7:F7"/>
    <mergeCell ref="B9:C9"/>
    <mergeCell ref="E13:F13"/>
    <mergeCell ref="E12:F12"/>
    <mergeCell ref="E14:F14"/>
    <mergeCell ref="E16:F16"/>
    <mergeCell ref="E8:F8"/>
    <mergeCell ref="B11:C11"/>
    <mergeCell ref="B8:C8"/>
    <mergeCell ref="B10:C10"/>
    <mergeCell ref="G15:H15"/>
    <mergeCell ref="G16:H16"/>
    <mergeCell ref="I15:O15"/>
    <mergeCell ref="E18:F18"/>
    <mergeCell ref="E17:F17"/>
    <mergeCell ref="I17:O17"/>
    <mergeCell ref="G19:H19"/>
    <mergeCell ref="G18:H18"/>
    <mergeCell ref="I19:O19"/>
    <mergeCell ref="G17:H17"/>
    <mergeCell ref="G20:H20"/>
    <mergeCell ref="I20:O20"/>
    <mergeCell ref="I18:O18"/>
    <mergeCell ref="G11:H11"/>
    <mergeCell ref="I13:O13"/>
    <mergeCell ref="G14:H14"/>
    <mergeCell ref="G13:H13"/>
    <mergeCell ref="R18:S18"/>
    <mergeCell ref="R19:T19"/>
    <mergeCell ref="R13:S13"/>
    <mergeCell ref="I16:O16"/>
    <mergeCell ref="R15:S15"/>
    <mergeCell ref="R16:S16"/>
    <mergeCell ref="W12:X12"/>
    <mergeCell ref="Y7:AE7"/>
    <mergeCell ref="R10:S10"/>
    <mergeCell ref="R14:S14"/>
    <mergeCell ref="R11:S11"/>
    <mergeCell ref="I14:O14"/>
    <mergeCell ref="R12:S12"/>
    <mergeCell ref="R8:S8"/>
    <mergeCell ref="U8:V8"/>
    <mergeCell ref="W8:X8"/>
    <mergeCell ref="W9:X9"/>
    <mergeCell ref="W11:X11"/>
    <mergeCell ref="Y10:AE10"/>
    <mergeCell ref="Y11:AE11"/>
    <mergeCell ref="W10:X10"/>
    <mergeCell ref="Y9:AE9"/>
    <mergeCell ref="Y8:AE8"/>
    <mergeCell ref="U13:V13"/>
    <mergeCell ref="U11:V11"/>
    <mergeCell ref="Y14:AE14"/>
    <mergeCell ref="W14:X14"/>
    <mergeCell ref="U12:V12"/>
    <mergeCell ref="U10:V10"/>
    <mergeCell ref="U14:V14"/>
    <mergeCell ref="W13:X13"/>
    <mergeCell ref="Y13:AE13"/>
    <mergeCell ref="Y12:AE12"/>
    <mergeCell ref="W16:X16"/>
    <mergeCell ref="U15:V15"/>
    <mergeCell ref="W15:X15"/>
    <mergeCell ref="Y15:AE15"/>
    <mergeCell ref="U18:V18"/>
    <mergeCell ref="Y16:AE16"/>
    <mergeCell ref="U16:V16"/>
    <mergeCell ref="U17:V17"/>
    <mergeCell ref="W17:X17"/>
    <mergeCell ref="Y17:AE17"/>
    <mergeCell ref="R17:S17"/>
    <mergeCell ref="W18:X18"/>
    <mergeCell ref="Y18:AE18"/>
    <mergeCell ref="R21:S21"/>
    <mergeCell ref="Y22:AE22"/>
    <mergeCell ref="W22:X22"/>
    <mergeCell ref="W21:X21"/>
    <mergeCell ref="U21:V21"/>
    <mergeCell ref="W19:X19"/>
    <mergeCell ref="U19:V19"/>
    <mergeCell ref="Y19:AE19"/>
    <mergeCell ref="R20:S20"/>
    <mergeCell ref="Y28:AE28"/>
    <mergeCell ref="U22:V22"/>
    <mergeCell ref="U23:V23"/>
    <mergeCell ref="U25:V25"/>
    <mergeCell ref="W23:X23"/>
    <mergeCell ref="Y20:AE20"/>
    <mergeCell ref="Y21:AE21"/>
    <mergeCell ref="R27:T27"/>
    <mergeCell ref="W24:X24"/>
    <mergeCell ref="I26:O26"/>
    <mergeCell ref="Q20:Q27"/>
    <mergeCell ref="U20:V20"/>
    <mergeCell ref="W20:X20"/>
    <mergeCell ref="I22:O22"/>
    <mergeCell ref="W32:X32"/>
    <mergeCell ref="W33:X33"/>
    <mergeCell ref="U29:V29"/>
    <mergeCell ref="I35:O35"/>
    <mergeCell ref="I29:O29"/>
    <mergeCell ref="I31:O31"/>
    <mergeCell ref="I33:O33"/>
    <mergeCell ref="R34:S34"/>
    <mergeCell ref="R33:S33"/>
    <mergeCell ref="I30:O30"/>
    <mergeCell ref="Y25:AE25"/>
    <mergeCell ref="Y27:AE27"/>
    <mergeCell ref="W27:X27"/>
    <mergeCell ref="I23:O23"/>
    <mergeCell ref="R26:S26"/>
    <mergeCell ref="Y23:AE23"/>
    <mergeCell ref="W25:X25"/>
    <mergeCell ref="W26:X26"/>
    <mergeCell ref="Y26:AE26"/>
    <mergeCell ref="I24:O24"/>
    <mergeCell ref="W31:X31"/>
    <mergeCell ref="Y24:AE24"/>
    <mergeCell ref="R24:S24"/>
    <mergeCell ref="R25:S25"/>
    <mergeCell ref="R30:S30"/>
    <mergeCell ref="U30:V30"/>
    <mergeCell ref="W30:X30"/>
    <mergeCell ref="U28:V28"/>
    <mergeCell ref="U24:V24"/>
    <mergeCell ref="Y30:AE30"/>
    <mergeCell ref="Y38:AE38"/>
    <mergeCell ref="U42:V42"/>
    <mergeCell ref="W42:X42"/>
    <mergeCell ref="U35:V35"/>
    <mergeCell ref="U38:V38"/>
    <mergeCell ref="I21:O21"/>
    <mergeCell ref="R22:S22"/>
    <mergeCell ref="U36:V36"/>
    <mergeCell ref="U34:V34"/>
    <mergeCell ref="I25:O25"/>
    <mergeCell ref="W44:X44"/>
    <mergeCell ref="R39:S39"/>
    <mergeCell ref="U39:V39"/>
    <mergeCell ref="U43:V43"/>
    <mergeCell ref="R41:S41"/>
    <mergeCell ref="R42:S42"/>
    <mergeCell ref="U41:V41"/>
    <mergeCell ref="R43:S43"/>
    <mergeCell ref="W50:X50"/>
    <mergeCell ref="Y41:AE41"/>
    <mergeCell ref="U40:V40"/>
    <mergeCell ref="U47:V47"/>
    <mergeCell ref="U46:V46"/>
    <mergeCell ref="U44:V44"/>
    <mergeCell ref="W43:X43"/>
    <mergeCell ref="Y43:AE43"/>
    <mergeCell ref="W45:X45"/>
    <mergeCell ref="Y44:AE44"/>
    <mergeCell ref="Y45:AE45"/>
    <mergeCell ref="U45:V45"/>
    <mergeCell ref="Y42:AE42"/>
    <mergeCell ref="W40:X40"/>
    <mergeCell ref="U51:V51"/>
    <mergeCell ref="W48:X48"/>
    <mergeCell ref="Y47:AE47"/>
    <mergeCell ref="Y46:AE46"/>
    <mergeCell ref="W47:X47"/>
    <mergeCell ref="W46:X46"/>
    <mergeCell ref="Y51:AE51"/>
    <mergeCell ref="Y52:AE52"/>
    <mergeCell ref="U49:V49"/>
    <mergeCell ref="U52:V52"/>
    <mergeCell ref="Y50:AE50"/>
    <mergeCell ref="W52:X52"/>
    <mergeCell ref="W49:X49"/>
    <mergeCell ref="W51:X51"/>
    <mergeCell ref="Y49:AE49"/>
    <mergeCell ref="U50:V50"/>
    <mergeCell ref="Y72:AE72"/>
    <mergeCell ref="W74:X74"/>
    <mergeCell ref="Y74:AE74"/>
    <mergeCell ref="R79:S79"/>
    <mergeCell ref="R74:S74"/>
    <mergeCell ref="U74:V74"/>
    <mergeCell ref="Y75:AE75"/>
    <mergeCell ref="U78:V78"/>
    <mergeCell ref="W78:X78"/>
    <mergeCell ref="R73:S73"/>
    <mergeCell ref="Y83:AE83"/>
    <mergeCell ref="Y82:AE82"/>
    <mergeCell ref="Y78:AE78"/>
    <mergeCell ref="Y81:AE81"/>
    <mergeCell ref="R78:T78"/>
    <mergeCell ref="Y85:AE85"/>
    <mergeCell ref="R84:S84"/>
    <mergeCell ref="U79:V79"/>
    <mergeCell ref="R80:S80"/>
    <mergeCell ref="U82:V82"/>
    <mergeCell ref="W86:X86"/>
    <mergeCell ref="Y84:AE84"/>
    <mergeCell ref="Y79:AE79"/>
    <mergeCell ref="Y80:AE80"/>
    <mergeCell ref="U83:V83"/>
    <mergeCell ref="W81:X81"/>
    <mergeCell ref="U85:V85"/>
    <mergeCell ref="U84:V84"/>
    <mergeCell ref="W85:X85"/>
    <mergeCell ref="W84:X84"/>
    <mergeCell ref="W80:X80"/>
    <mergeCell ref="U81:V81"/>
    <mergeCell ref="U73:V73"/>
    <mergeCell ref="U80:V80"/>
    <mergeCell ref="R81:S81"/>
    <mergeCell ref="R76:S76"/>
    <mergeCell ref="W77:X77"/>
    <mergeCell ref="U76:V76"/>
    <mergeCell ref="U70:V70"/>
    <mergeCell ref="U77:V77"/>
    <mergeCell ref="R75:S75"/>
    <mergeCell ref="B83:D83"/>
    <mergeCell ref="I79:O79"/>
    <mergeCell ref="E74:F74"/>
    <mergeCell ref="E71:F71"/>
    <mergeCell ref="E72:F72"/>
    <mergeCell ref="I73:O73"/>
    <mergeCell ref="I74:O74"/>
    <mergeCell ref="I78:O78"/>
    <mergeCell ref="G78:H78"/>
    <mergeCell ref="R71:S71"/>
    <mergeCell ref="R72:S72"/>
    <mergeCell ref="G73:H73"/>
    <mergeCell ref="G71:H71"/>
    <mergeCell ref="G82:H82"/>
    <mergeCell ref="I83:O83"/>
    <mergeCell ref="W76:X76"/>
    <mergeCell ref="W79:X79"/>
    <mergeCell ref="I82:O82"/>
    <mergeCell ref="I81:O81"/>
    <mergeCell ref="G79:H79"/>
    <mergeCell ref="G81:H81"/>
    <mergeCell ref="Q64:Q78"/>
    <mergeCell ref="R77:S77"/>
    <mergeCell ref="I69:O69"/>
    <mergeCell ref="I77:O77"/>
    <mergeCell ref="G74:H74"/>
    <mergeCell ref="I75:O75"/>
    <mergeCell ref="G69:H69"/>
    <mergeCell ref="I76:O76"/>
    <mergeCell ref="G76:H76"/>
    <mergeCell ref="I70:O70"/>
    <mergeCell ref="G70:H70"/>
    <mergeCell ref="G55:H55"/>
    <mergeCell ref="I52:O52"/>
    <mergeCell ref="G53:H53"/>
    <mergeCell ref="G49:H49"/>
    <mergeCell ref="G56:H56"/>
    <mergeCell ref="G60:H60"/>
    <mergeCell ref="I54:O54"/>
    <mergeCell ref="G51:H51"/>
    <mergeCell ref="I51:O51"/>
    <mergeCell ref="G58:H58"/>
    <mergeCell ref="Y63:AE63"/>
    <mergeCell ref="W59:X59"/>
    <mergeCell ref="Y59:AE59"/>
    <mergeCell ref="Y55:AE55"/>
    <mergeCell ref="W53:X53"/>
    <mergeCell ref="U62:V62"/>
    <mergeCell ref="Y58:AE58"/>
    <mergeCell ref="U54:V54"/>
    <mergeCell ref="W54:X54"/>
    <mergeCell ref="Y57:AE57"/>
    <mergeCell ref="G64:H64"/>
    <mergeCell ref="I50:O50"/>
    <mergeCell ref="B38:C38"/>
    <mergeCell ref="B34:C34"/>
    <mergeCell ref="B35:C35"/>
    <mergeCell ref="I61:O61"/>
    <mergeCell ref="I49:O49"/>
    <mergeCell ref="I46:O46"/>
    <mergeCell ref="I62:O62"/>
    <mergeCell ref="I64:O64"/>
    <mergeCell ref="R50:S50"/>
    <mergeCell ref="Y36:AE36"/>
    <mergeCell ref="W36:X36"/>
    <mergeCell ref="R36:S36"/>
    <mergeCell ref="R32:S32"/>
    <mergeCell ref="I32:O32"/>
    <mergeCell ref="I47:O47"/>
    <mergeCell ref="R44:S44"/>
    <mergeCell ref="W41:X41"/>
    <mergeCell ref="Y40:AE40"/>
    <mergeCell ref="U31:V31"/>
    <mergeCell ref="Y35:AE35"/>
    <mergeCell ref="Y33:AE33"/>
    <mergeCell ref="Y34:AE34"/>
    <mergeCell ref="I36:O36"/>
    <mergeCell ref="R69:S69"/>
    <mergeCell ref="I66:O66"/>
    <mergeCell ref="R65:S65"/>
    <mergeCell ref="R68:S68"/>
    <mergeCell ref="I60:O60"/>
    <mergeCell ref="I63:O63"/>
    <mergeCell ref="I65:O65"/>
    <mergeCell ref="I68:O68"/>
    <mergeCell ref="R51:S51"/>
    <mergeCell ref="R53:S53"/>
    <mergeCell ref="G43:H43"/>
    <mergeCell ref="I53:O53"/>
    <mergeCell ref="R48:S48"/>
    <mergeCell ref="G52:H52"/>
    <mergeCell ref="R52:S52"/>
    <mergeCell ref="R63:T63"/>
    <mergeCell ref="R57:S57"/>
    <mergeCell ref="R55:S55"/>
    <mergeCell ref="U55:V55"/>
    <mergeCell ref="U56:V56"/>
    <mergeCell ref="U63:V63"/>
    <mergeCell ref="R56:S56"/>
    <mergeCell ref="Y54:AE54"/>
    <mergeCell ref="W55:X55"/>
    <mergeCell ref="R54:S54"/>
    <mergeCell ref="U58:V58"/>
    <mergeCell ref="R59:S59"/>
    <mergeCell ref="Y53:AE53"/>
    <mergeCell ref="Y56:AE56"/>
    <mergeCell ref="W58:X58"/>
    <mergeCell ref="Y66:AE66"/>
    <mergeCell ref="U67:V67"/>
    <mergeCell ref="U66:V66"/>
    <mergeCell ref="R61:S61"/>
    <mergeCell ref="Y60:AE60"/>
    <mergeCell ref="U60:V60"/>
    <mergeCell ref="R66:S66"/>
    <mergeCell ref="R64:S64"/>
    <mergeCell ref="R67:S67"/>
    <mergeCell ref="Y61:AE61"/>
    <mergeCell ref="Y69:AE69"/>
    <mergeCell ref="U71:V71"/>
    <mergeCell ref="W68:X68"/>
    <mergeCell ref="Y68:AE68"/>
    <mergeCell ref="U75:V75"/>
    <mergeCell ref="W72:X72"/>
    <mergeCell ref="U72:V72"/>
    <mergeCell ref="W71:X71"/>
    <mergeCell ref="Y71:AE71"/>
    <mergeCell ref="Y73:AE73"/>
    <mergeCell ref="A6:A32"/>
    <mergeCell ref="I48:O48"/>
    <mergeCell ref="Y70:AE70"/>
    <mergeCell ref="W70:X70"/>
    <mergeCell ref="W73:X73"/>
    <mergeCell ref="B31:C31"/>
    <mergeCell ref="Y67:AE67"/>
    <mergeCell ref="U65:V65"/>
    <mergeCell ref="W67:X67"/>
    <mergeCell ref="Y64:AE64"/>
    <mergeCell ref="E33:F33"/>
    <mergeCell ref="W75:X75"/>
    <mergeCell ref="I55:O55"/>
    <mergeCell ref="I9:O9"/>
    <mergeCell ref="G9:H9"/>
    <mergeCell ref="E9:F9"/>
    <mergeCell ref="E34:F34"/>
    <mergeCell ref="E32:F32"/>
    <mergeCell ref="G34:H34"/>
    <mergeCell ref="U69:V69"/>
    <mergeCell ref="Y37:AE37"/>
    <mergeCell ref="A91:AE91"/>
    <mergeCell ref="Q90:T90"/>
    <mergeCell ref="Q84:Q85"/>
    <mergeCell ref="Q81:Q82"/>
    <mergeCell ref="Q79:Q80"/>
    <mergeCell ref="Y76:AE76"/>
    <mergeCell ref="Y77:AE77"/>
    <mergeCell ref="W69:X69"/>
    <mergeCell ref="U68:V68"/>
    <mergeCell ref="Q48:Q63"/>
    <mergeCell ref="Q28:Q47"/>
    <mergeCell ref="R37:S37"/>
    <mergeCell ref="U37:V37"/>
    <mergeCell ref="W37:X37"/>
    <mergeCell ref="W66:X66"/>
    <mergeCell ref="U61:V61"/>
    <mergeCell ref="R58:S58"/>
    <mergeCell ref="U53:V53"/>
    <mergeCell ref="R62:S62"/>
  </mergeCells>
  <conditionalFormatting sqref="W84:X85 W20:X26 G50:H60 W79:X82 W64:X77 G6:H31 G62:H82 G33:H48 W6:X18 W48:X62 W28:X46">
    <cfRule type="expression" priority="1" dxfId="2" stopIfTrue="1">
      <formula>E6&lt;G6</formula>
    </cfRule>
  </conditionalFormatting>
  <printOptions horizontalCentered="1"/>
  <pageMargins left="0.2" right="0.21" top="0.2" bottom="0.2" header="0.2" footer="0.2"/>
  <pageSetup horizontalDpi="600" verticalDpi="600" orientation="portrait" paperSize="9" scale="76" r:id="rId1"/>
  <headerFooter alignWithMargins="0">
    <oddFooter>&amp;R&amp;"MS UI Gothic,標準"&amp;10&amp;P／&amp;N</oddFooter>
  </headerFooter>
  <ignoredErrors>
    <ignoredError sqref="W50:X50 W61:X62 W76:X77 G48 W84:X84 W85 H7 G7 W25:W26 X25:X26 W20 X18 W13:W14 W18 W79:X79 W6:W7 X6:X7 G50:H50 G60:H60 X20 W70:X72 W57:X57 G54:H56 G33:H35 G37:H41 G58:H58 W45:X46 X22:X23 W16 X13:X16 W10 X10 W64:X65 W67:X68 G43:H43 W43:X43 W52:X5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1"/>
  <sheetViews>
    <sheetView showZeros="0" view="pageBreakPreview" zoomScaleSheetLayoutView="100" zoomScalePageLayoutView="0" workbookViewId="0" topLeftCell="A1">
      <selection activeCell="Y20" sqref="Y20:AE2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7" t="s">
        <v>1011</v>
      </c>
      <c r="B1" s="158"/>
      <c r="C1" s="158"/>
      <c r="D1" s="498" t="s">
        <v>972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75">
        <f>'集計表'!AD1</f>
        <v>44044</v>
      </c>
      <c r="AD1" s="175"/>
      <c r="AE1" s="176"/>
    </row>
    <row r="2" spans="1:31" ht="18.75" customHeight="1">
      <c r="A2" s="491" t="s">
        <v>973</v>
      </c>
      <c r="B2" s="492"/>
      <c r="C2" s="493"/>
      <c r="D2" s="507">
        <f>'集計表'!E2</f>
        <v>2020</v>
      </c>
      <c r="E2" s="507"/>
      <c r="F2" s="511">
        <f>'集計表'!G2</f>
        <v>-3</v>
      </c>
      <c r="G2" s="512"/>
      <c r="H2" s="512"/>
      <c r="I2" s="512"/>
      <c r="J2" s="71" t="s">
        <v>1809</v>
      </c>
      <c r="K2" s="3" t="s">
        <v>208</v>
      </c>
      <c r="L2" s="511">
        <f>'集計表'!M2</f>
        <v>-1</v>
      </c>
      <c r="M2" s="512"/>
      <c r="N2" s="512"/>
      <c r="O2" s="512"/>
      <c r="P2" s="72" t="s">
        <v>976</v>
      </c>
      <c r="Q2" s="6" t="s">
        <v>209</v>
      </c>
      <c r="R2" s="496">
        <f>'集計表'!S2</f>
        <v>0</v>
      </c>
      <c r="S2" s="496"/>
      <c r="T2" s="7" t="s">
        <v>210</v>
      </c>
      <c r="U2" s="8" t="s">
        <v>211</v>
      </c>
      <c r="V2" s="491" t="s">
        <v>212</v>
      </c>
      <c r="W2" s="493"/>
      <c r="X2" s="504">
        <f>'集計表'!Y2</f>
        <v>0</v>
      </c>
      <c r="Y2" s="505"/>
      <c r="Z2" s="505"/>
      <c r="AA2" s="505"/>
      <c r="AB2" s="505"/>
      <c r="AC2" s="505"/>
      <c r="AD2" s="505"/>
      <c r="AE2" s="506"/>
    </row>
    <row r="3" spans="1:31" ht="18.75" customHeight="1">
      <c r="A3" s="501" t="s">
        <v>981</v>
      </c>
      <c r="B3" s="502"/>
      <c r="C3" s="503"/>
      <c r="D3" s="508">
        <f>'集計表'!E3</f>
        <v>0</v>
      </c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10"/>
      <c r="V3" s="491" t="s">
        <v>982</v>
      </c>
      <c r="W3" s="493"/>
      <c r="X3" s="514">
        <f>'集計表'!Y3</f>
        <v>0</v>
      </c>
      <c r="Y3" s="515"/>
      <c r="Z3" s="515"/>
      <c r="AA3" s="515"/>
      <c r="AB3" s="515"/>
      <c r="AC3" s="515"/>
      <c r="AD3" s="515"/>
      <c r="AE3" s="10" t="s">
        <v>983</v>
      </c>
    </row>
    <row r="4" spans="1:31" ht="15.75" customHeight="1">
      <c r="A4" s="497" t="s">
        <v>321</v>
      </c>
      <c r="B4" s="497"/>
      <c r="C4" s="497"/>
      <c r="D4" s="513">
        <v>1</v>
      </c>
      <c r="E4" s="513"/>
      <c r="F4" s="513"/>
      <c r="Y4" s="499" t="s">
        <v>984</v>
      </c>
      <c r="Z4" s="499"/>
      <c r="AA4" s="11" t="s">
        <v>213</v>
      </c>
      <c r="AB4" s="500">
        <f>SUM(W68)</f>
        <v>0</v>
      </c>
      <c r="AC4" s="499"/>
      <c r="AD4" s="499"/>
      <c r="AE4" s="9" t="s">
        <v>214</v>
      </c>
    </row>
    <row r="5" spans="1:31" ht="12.75" customHeight="1">
      <c r="A5" s="12"/>
      <c r="B5" s="520" t="s">
        <v>215</v>
      </c>
      <c r="C5" s="494"/>
      <c r="D5" s="494"/>
      <c r="E5" s="516" t="s">
        <v>988</v>
      </c>
      <c r="F5" s="516"/>
      <c r="G5" s="490" t="s">
        <v>989</v>
      </c>
      <c r="H5" s="490"/>
      <c r="I5" s="494" t="s">
        <v>216</v>
      </c>
      <c r="J5" s="494"/>
      <c r="K5" s="494"/>
      <c r="L5" s="494"/>
      <c r="M5" s="494"/>
      <c r="N5" s="494"/>
      <c r="O5" s="495"/>
      <c r="Q5" s="13"/>
      <c r="R5" s="520" t="s">
        <v>215</v>
      </c>
      <c r="S5" s="494"/>
      <c r="T5" s="494"/>
      <c r="U5" s="516" t="s">
        <v>988</v>
      </c>
      <c r="V5" s="516"/>
      <c r="W5" s="490" t="s">
        <v>989</v>
      </c>
      <c r="X5" s="490"/>
      <c r="Y5" s="494" t="s">
        <v>216</v>
      </c>
      <c r="Z5" s="494"/>
      <c r="AA5" s="494"/>
      <c r="AB5" s="494"/>
      <c r="AC5" s="494"/>
      <c r="AD5" s="494"/>
      <c r="AE5" s="495"/>
    </row>
    <row r="6" spans="1:31" ht="12.75" customHeight="1">
      <c r="A6" s="381" t="s">
        <v>1022</v>
      </c>
      <c r="B6" s="396" t="s">
        <v>2363</v>
      </c>
      <c r="C6" s="397"/>
      <c r="D6" s="58"/>
      <c r="E6" s="484">
        <v>330</v>
      </c>
      <c r="F6" s="485"/>
      <c r="G6" s="605">
        <f>IF(D6="","",ROUND(E6*$D$4,-1))</f>
      </c>
      <c r="H6" s="606"/>
      <c r="I6" s="517" t="s">
        <v>2365</v>
      </c>
      <c r="J6" s="518"/>
      <c r="K6" s="518"/>
      <c r="L6" s="518"/>
      <c r="M6" s="518"/>
      <c r="N6" s="518"/>
      <c r="O6" s="519"/>
      <c r="Q6" s="381" t="s">
        <v>1023</v>
      </c>
      <c r="R6" s="396" t="s">
        <v>461</v>
      </c>
      <c r="S6" s="397"/>
      <c r="T6" s="58"/>
      <c r="U6" s="634">
        <v>460</v>
      </c>
      <c r="V6" s="635"/>
      <c r="W6" s="599">
        <f>IF(T6="","",ROUND(U6*$D$4,-1))</f>
      </c>
      <c r="X6" s="600"/>
      <c r="Y6" s="631" t="s">
        <v>2180</v>
      </c>
      <c r="Z6" s="632"/>
      <c r="AA6" s="632"/>
      <c r="AB6" s="632"/>
      <c r="AC6" s="632"/>
      <c r="AD6" s="632"/>
      <c r="AE6" s="633"/>
    </row>
    <row r="7" spans="1:31" ht="12.75" customHeight="1">
      <c r="A7" s="382"/>
      <c r="B7" s="389" t="s">
        <v>2364</v>
      </c>
      <c r="C7" s="378"/>
      <c r="D7" s="64"/>
      <c r="E7" s="379">
        <v>330</v>
      </c>
      <c r="F7" s="380"/>
      <c r="G7" s="599">
        <f>IF(D7="","",ROUND(E7*$D$4,-1))</f>
      </c>
      <c r="H7" s="600"/>
      <c r="I7" s="594" t="s">
        <v>2366</v>
      </c>
      <c r="J7" s="636"/>
      <c r="K7" s="636"/>
      <c r="L7" s="636"/>
      <c r="M7" s="636"/>
      <c r="N7" s="636"/>
      <c r="O7" s="637"/>
      <c r="Q7" s="382"/>
      <c r="R7" s="389" t="s">
        <v>462</v>
      </c>
      <c r="S7" s="378"/>
      <c r="T7" s="59"/>
      <c r="U7" s="597">
        <v>380</v>
      </c>
      <c r="V7" s="598"/>
      <c r="W7" s="599">
        <f aca="true" t="shared" si="0" ref="W7:W21">IF(T7="","",ROUND(U7*$D$4,-1))</f>
      </c>
      <c r="X7" s="600"/>
      <c r="Y7" s="594" t="s">
        <v>2181</v>
      </c>
      <c r="Z7" s="595"/>
      <c r="AA7" s="595"/>
      <c r="AB7" s="595"/>
      <c r="AC7" s="595"/>
      <c r="AD7" s="595"/>
      <c r="AE7" s="596"/>
    </row>
    <row r="8" spans="1:31" ht="12.75" customHeight="1">
      <c r="A8" s="382"/>
      <c r="B8" s="389" t="s">
        <v>426</v>
      </c>
      <c r="C8" s="378"/>
      <c r="D8" s="95"/>
      <c r="E8" s="379">
        <v>480</v>
      </c>
      <c r="F8" s="380"/>
      <c r="G8" s="599">
        <f aca="true" t="shared" si="1" ref="G8:G22">IF(D8="","",ROUND(E8*$D$4,-1))</f>
      </c>
      <c r="H8" s="600"/>
      <c r="I8" s="423" t="s">
        <v>2115</v>
      </c>
      <c r="J8" s="424"/>
      <c r="K8" s="424"/>
      <c r="L8" s="424"/>
      <c r="M8" s="424"/>
      <c r="N8" s="424"/>
      <c r="O8" s="425"/>
      <c r="Q8" s="382"/>
      <c r="R8" s="389" t="s">
        <v>463</v>
      </c>
      <c r="S8" s="378"/>
      <c r="T8" s="94"/>
      <c r="U8" s="597">
        <v>390</v>
      </c>
      <c r="V8" s="598"/>
      <c r="W8" s="599">
        <f t="shared" si="0"/>
      </c>
      <c r="X8" s="600"/>
      <c r="Y8" s="594" t="s">
        <v>2182</v>
      </c>
      <c r="Z8" s="595"/>
      <c r="AA8" s="595"/>
      <c r="AB8" s="595"/>
      <c r="AC8" s="595"/>
      <c r="AD8" s="595"/>
      <c r="AE8" s="596"/>
    </row>
    <row r="9" spans="1:31" ht="12.75" customHeight="1">
      <c r="A9" s="382"/>
      <c r="B9" s="389" t="s">
        <v>1469</v>
      </c>
      <c r="C9" s="378"/>
      <c r="D9" s="95"/>
      <c r="E9" s="379">
        <v>350</v>
      </c>
      <c r="F9" s="380"/>
      <c r="G9" s="599">
        <f>IF(D9="","",ROUND(E9*$D$4,-1))</f>
      </c>
      <c r="H9" s="600"/>
      <c r="I9" s="423" t="s">
        <v>2116</v>
      </c>
      <c r="J9" s="424"/>
      <c r="K9" s="424"/>
      <c r="L9" s="424"/>
      <c r="M9" s="424"/>
      <c r="N9" s="424"/>
      <c r="O9" s="425"/>
      <c r="Q9" s="382"/>
      <c r="R9" s="389" t="s">
        <v>464</v>
      </c>
      <c r="S9" s="378"/>
      <c r="T9" s="94"/>
      <c r="U9" s="597">
        <v>330</v>
      </c>
      <c r="V9" s="598"/>
      <c r="W9" s="599">
        <f t="shared" si="0"/>
      </c>
      <c r="X9" s="600"/>
      <c r="Y9" s="594" t="s">
        <v>2171</v>
      </c>
      <c r="Z9" s="595"/>
      <c r="AA9" s="595"/>
      <c r="AB9" s="595"/>
      <c r="AC9" s="595"/>
      <c r="AD9" s="595"/>
      <c r="AE9" s="596"/>
    </row>
    <row r="10" spans="1:31" ht="12.75" customHeight="1">
      <c r="A10" s="382"/>
      <c r="B10" s="389" t="s">
        <v>1470</v>
      </c>
      <c r="C10" s="378"/>
      <c r="D10" s="95"/>
      <c r="E10" s="379">
        <v>450</v>
      </c>
      <c r="F10" s="380"/>
      <c r="G10" s="599">
        <f>IF(D10="","",ROUND(E10*$D$4,-1))</f>
      </c>
      <c r="H10" s="600"/>
      <c r="I10" s="423" t="s">
        <v>2117</v>
      </c>
      <c r="J10" s="424"/>
      <c r="K10" s="424"/>
      <c r="L10" s="424"/>
      <c r="M10" s="424"/>
      <c r="N10" s="424"/>
      <c r="O10" s="425"/>
      <c r="Q10" s="382"/>
      <c r="R10" s="389" t="s">
        <v>465</v>
      </c>
      <c r="S10" s="378"/>
      <c r="T10" s="94"/>
      <c r="U10" s="597">
        <v>250</v>
      </c>
      <c r="V10" s="598"/>
      <c r="W10" s="599">
        <f t="shared" si="0"/>
      </c>
      <c r="X10" s="600"/>
      <c r="Y10" s="594" t="s">
        <v>223</v>
      </c>
      <c r="Z10" s="595"/>
      <c r="AA10" s="595"/>
      <c r="AB10" s="595"/>
      <c r="AC10" s="595"/>
      <c r="AD10" s="595"/>
      <c r="AE10" s="596"/>
    </row>
    <row r="11" spans="1:31" ht="12.75" customHeight="1">
      <c r="A11" s="382"/>
      <c r="B11" s="389" t="s">
        <v>1254</v>
      </c>
      <c r="C11" s="378"/>
      <c r="D11" s="95"/>
      <c r="E11" s="379">
        <v>180</v>
      </c>
      <c r="F11" s="380"/>
      <c r="G11" s="599">
        <f t="shared" si="1"/>
      </c>
      <c r="H11" s="600"/>
      <c r="I11" s="423" t="s">
        <v>2118</v>
      </c>
      <c r="J11" s="424"/>
      <c r="K11" s="424"/>
      <c r="L11" s="424"/>
      <c r="M11" s="424"/>
      <c r="N11" s="424"/>
      <c r="O11" s="425"/>
      <c r="Q11" s="382"/>
      <c r="R11" s="389" t="s">
        <v>466</v>
      </c>
      <c r="S11" s="378"/>
      <c r="T11" s="94"/>
      <c r="U11" s="597">
        <v>520</v>
      </c>
      <c r="V11" s="598"/>
      <c r="W11" s="599">
        <f t="shared" si="0"/>
      </c>
      <c r="X11" s="600"/>
      <c r="Y11" s="594" t="s">
        <v>2172</v>
      </c>
      <c r="Z11" s="595"/>
      <c r="AA11" s="595"/>
      <c r="AB11" s="595"/>
      <c r="AC11" s="595"/>
      <c r="AD11" s="595"/>
      <c r="AE11" s="596"/>
    </row>
    <row r="12" spans="1:31" ht="12.75" customHeight="1">
      <c r="A12" s="382"/>
      <c r="B12" s="389" t="s">
        <v>1255</v>
      </c>
      <c r="C12" s="378"/>
      <c r="D12" s="95"/>
      <c r="E12" s="379">
        <v>480</v>
      </c>
      <c r="F12" s="380"/>
      <c r="G12" s="599">
        <f>IF(D12="","",ROUND(E12*$D$4,-1))</f>
      </c>
      <c r="H12" s="600"/>
      <c r="I12" s="423" t="s">
        <v>2119</v>
      </c>
      <c r="J12" s="424"/>
      <c r="K12" s="424"/>
      <c r="L12" s="424"/>
      <c r="M12" s="424"/>
      <c r="N12" s="424"/>
      <c r="O12" s="425"/>
      <c r="Q12" s="382"/>
      <c r="R12" s="389" t="s">
        <v>467</v>
      </c>
      <c r="S12" s="378"/>
      <c r="T12" s="94"/>
      <c r="U12" s="597">
        <v>280</v>
      </c>
      <c r="V12" s="598"/>
      <c r="W12" s="599">
        <f t="shared" si="0"/>
      </c>
      <c r="X12" s="600"/>
      <c r="Y12" s="594" t="s">
        <v>2173</v>
      </c>
      <c r="Z12" s="595"/>
      <c r="AA12" s="595"/>
      <c r="AB12" s="595"/>
      <c r="AC12" s="595"/>
      <c r="AD12" s="595"/>
      <c r="AE12" s="596"/>
    </row>
    <row r="13" spans="1:31" ht="12.75" customHeight="1">
      <c r="A13" s="382"/>
      <c r="B13" s="389" t="s">
        <v>429</v>
      </c>
      <c r="C13" s="378"/>
      <c r="D13" s="95"/>
      <c r="E13" s="379">
        <v>520</v>
      </c>
      <c r="F13" s="380"/>
      <c r="G13" s="599">
        <f t="shared" si="1"/>
      </c>
      <c r="H13" s="600"/>
      <c r="I13" s="423" t="s">
        <v>2120</v>
      </c>
      <c r="J13" s="424"/>
      <c r="K13" s="424"/>
      <c r="L13" s="424"/>
      <c r="M13" s="424"/>
      <c r="N13" s="424"/>
      <c r="O13" s="425"/>
      <c r="Q13" s="382"/>
      <c r="R13" s="389" t="s">
        <v>468</v>
      </c>
      <c r="S13" s="378"/>
      <c r="T13" s="94"/>
      <c r="U13" s="394">
        <v>410</v>
      </c>
      <c r="V13" s="395"/>
      <c r="W13" s="599">
        <f t="shared" si="0"/>
      </c>
      <c r="X13" s="600"/>
      <c r="Y13" s="594" t="s">
        <v>2174</v>
      </c>
      <c r="Z13" s="595"/>
      <c r="AA13" s="595"/>
      <c r="AB13" s="595"/>
      <c r="AC13" s="595"/>
      <c r="AD13" s="595"/>
      <c r="AE13" s="596"/>
    </row>
    <row r="14" spans="1:31" ht="12.75" customHeight="1">
      <c r="A14" s="382"/>
      <c r="B14" s="389" t="s">
        <v>435</v>
      </c>
      <c r="C14" s="378"/>
      <c r="D14" s="95"/>
      <c r="E14" s="379">
        <v>450</v>
      </c>
      <c r="F14" s="380"/>
      <c r="G14" s="599">
        <f t="shared" si="1"/>
      </c>
      <c r="H14" s="600"/>
      <c r="I14" s="423" t="s">
        <v>2121</v>
      </c>
      <c r="J14" s="424"/>
      <c r="K14" s="424"/>
      <c r="L14" s="424"/>
      <c r="M14" s="424"/>
      <c r="N14" s="424"/>
      <c r="O14" s="425"/>
      <c r="Q14" s="382"/>
      <c r="R14" s="389" t="s">
        <v>520</v>
      </c>
      <c r="S14" s="378"/>
      <c r="T14" s="94"/>
      <c r="U14" s="394">
        <v>370</v>
      </c>
      <c r="V14" s="395"/>
      <c r="W14" s="599">
        <f t="shared" si="0"/>
      </c>
      <c r="X14" s="600"/>
      <c r="Y14" s="594" t="s">
        <v>2175</v>
      </c>
      <c r="Z14" s="595"/>
      <c r="AA14" s="595"/>
      <c r="AB14" s="595"/>
      <c r="AC14" s="595"/>
      <c r="AD14" s="595"/>
      <c r="AE14" s="596"/>
    </row>
    <row r="15" spans="1:31" ht="12.75" customHeight="1">
      <c r="A15" s="382"/>
      <c r="B15" s="389" t="s">
        <v>436</v>
      </c>
      <c r="C15" s="378"/>
      <c r="D15" s="95"/>
      <c r="E15" s="379">
        <v>340</v>
      </c>
      <c r="F15" s="380"/>
      <c r="G15" s="599">
        <f t="shared" si="1"/>
      </c>
      <c r="H15" s="600"/>
      <c r="I15" s="423" t="s">
        <v>2122</v>
      </c>
      <c r="J15" s="424"/>
      <c r="K15" s="424"/>
      <c r="L15" s="424"/>
      <c r="M15" s="424"/>
      <c r="N15" s="424"/>
      <c r="O15" s="425"/>
      <c r="Q15" s="382"/>
      <c r="R15" s="389" t="s">
        <v>470</v>
      </c>
      <c r="S15" s="378"/>
      <c r="T15" s="94"/>
      <c r="U15" s="394">
        <v>410</v>
      </c>
      <c r="V15" s="395"/>
      <c r="W15" s="599">
        <f t="shared" si="0"/>
      </c>
      <c r="X15" s="600"/>
      <c r="Y15" s="594" t="s">
        <v>2176</v>
      </c>
      <c r="Z15" s="595"/>
      <c r="AA15" s="595"/>
      <c r="AB15" s="595"/>
      <c r="AC15" s="595"/>
      <c r="AD15" s="595"/>
      <c r="AE15" s="596"/>
    </row>
    <row r="16" spans="1:31" ht="12.75" customHeight="1">
      <c r="A16" s="382"/>
      <c r="B16" s="389" t="s">
        <v>437</v>
      </c>
      <c r="C16" s="378"/>
      <c r="D16" s="95"/>
      <c r="E16" s="379">
        <v>380</v>
      </c>
      <c r="F16" s="380"/>
      <c r="G16" s="599">
        <f t="shared" si="1"/>
      </c>
      <c r="H16" s="600"/>
      <c r="I16" s="423" t="s">
        <v>2123</v>
      </c>
      <c r="J16" s="424"/>
      <c r="K16" s="424"/>
      <c r="L16" s="424"/>
      <c r="M16" s="424"/>
      <c r="N16" s="424"/>
      <c r="O16" s="425"/>
      <c r="Q16" s="382"/>
      <c r="R16" s="389" t="s">
        <v>471</v>
      </c>
      <c r="S16" s="378"/>
      <c r="T16" s="94"/>
      <c r="U16" s="394">
        <v>330</v>
      </c>
      <c r="V16" s="395"/>
      <c r="W16" s="599">
        <f t="shared" si="0"/>
      </c>
      <c r="X16" s="600"/>
      <c r="Y16" s="594" t="s">
        <v>224</v>
      </c>
      <c r="Z16" s="595"/>
      <c r="AA16" s="595"/>
      <c r="AB16" s="595"/>
      <c r="AC16" s="595"/>
      <c r="AD16" s="595"/>
      <c r="AE16" s="596"/>
    </row>
    <row r="17" spans="1:31" ht="12.75" customHeight="1">
      <c r="A17" s="382"/>
      <c r="B17" s="389" t="s">
        <v>798</v>
      </c>
      <c r="C17" s="378"/>
      <c r="D17" s="95"/>
      <c r="E17" s="379">
        <v>240</v>
      </c>
      <c r="F17" s="380"/>
      <c r="G17" s="599">
        <f>IF(D17="","",ROUND(E17*$D$4,-1))</f>
      </c>
      <c r="H17" s="600"/>
      <c r="I17" s="423" t="s">
        <v>2124</v>
      </c>
      <c r="J17" s="424"/>
      <c r="K17" s="424"/>
      <c r="L17" s="424"/>
      <c r="M17" s="424"/>
      <c r="N17" s="424"/>
      <c r="O17" s="425"/>
      <c r="Q17" s="382"/>
      <c r="R17" s="389" t="s">
        <v>472</v>
      </c>
      <c r="S17" s="378"/>
      <c r="T17" s="94"/>
      <c r="U17" s="597">
        <v>450</v>
      </c>
      <c r="V17" s="598"/>
      <c r="W17" s="599">
        <f t="shared" si="0"/>
      </c>
      <c r="X17" s="600"/>
      <c r="Y17" s="594" t="s">
        <v>2177</v>
      </c>
      <c r="Z17" s="595"/>
      <c r="AA17" s="595"/>
      <c r="AB17" s="595"/>
      <c r="AC17" s="595"/>
      <c r="AD17" s="595"/>
      <c r="AE17" s="596"/>
    </row>
    <row r="18" spans="1:31" ht="12.75" customHeight="1">
      <c r="A18" s="382"/>
      <c r="B18" s="389" t="s">
        <v>799</v>
      </c>
      <c r="C18" s="378"/>
      <c r="D18" s="95"/>
      <c r="E18" s="379">
        <v>340</v>
      </c>
      <c r="F18" s="380"/>
      <c r="G18" s="599">
        <f t="shared" si="1"/>
      </c>
      <c r="H18" s="600"/>
      <c r="I18" s="423" t="s">
        <v>2125</v>
      </c>
      <c r="J18" s="424"/>
      <c r="K18" s="424"/>
      <c r="L18" s="424"/>
      <c r="M18" s="424"/>
      <c r="N18" s="424"/>
      <c r="O18" s="425"/>
      <c r="Q18" s="382"/>
      <c r="R18" s="389" t="s">
        <v>473</v>
      </c>
      <c r="S18" s="378"/>
      <c r="T18" s="94"/>
      <c r="U18" s="597">
        <v>290</v>
      </c>
      <c r="V18" s="598"/>
      <c r="W18" s="599">
        <f t="shared" si="0"/>
      </c>
      <c r="X18" s="600"/>
      <c r="Y18" s="594" t="s">
        <v>2178</v>
      </c>
      <c r="Z18" s="595"/>
      <c r="AA18" s="595"/>
      <c r="AB18" s="595"/>
      <c r="AC18" s="595"/>
      <c r="AD18" s="595"/>
      <c r="AE18" s="596"/>
    </row>
    <row r="19" spans="1:31" ht="12.75" customHeight="1">
      <c r="A19" s="382"/>
      <c r="B19" s="389" t="s">
        <v>1338</v>
      </c>
      <c r="C19" s="378"/>
      <c r="D19" s="95"/>
      <c r="E19" s="379">
        <v>240</v>
      </c>
      <c r="F19" s="380"/>
      <c r="G19" s="599">
        <f>IF(D19="","",ROUND(E19*$D$4,-1))</f>
      </c>
      <c r="H19" s="600"/>
      <c r="I19" s="423" t="s">
        <v>2126</v>
      </c>
      <c r="J19" s="424"/>
      <c r="K19" s="424"/>
      <c r="L19" s="424"/>
      <c r="M19" s="424"/>
      <c r="N19" s="424"/>
      <c r="O19" s="425"/>
      <c r="Q19" s="382"/>
      <c r="R19" s="389" t="s">
        <v>474</v>
      </c>
      <c r="S19" s="378"/>
      <c r="T19" s="94"/>
      <c r="U19" s="597">
        <v>390</v>
      </c>
      <c r="V19" s="598"/>
      <c r="W19" s="599">
        <f t="shared" si="0"/>
      </c>
      <c r="X19" s="600"/>
      <c r="Y19" s="594" t="s">
        <v>225</v>
      </c>
      <c r="Z19" s="595"/>
      <c r="AA19" s="595"/>
      <c r="AB19" s="595"/>
      <c r="AC19" s="595"/>
      <c r="AD19" s="595"/>
      <c r="AE19" s="596"/>
    </row>
    <row r="20" spans="1:31" ht="12.75" customHeight="1">
      <c r="A20" s="382"/>
      <c r="B20" s="389" t="s">
        <v>1339</v>
      </c>
      <c r="C20" s="378"/>
      <c r="D20" s="95"/>
      <c r="E20" s="379">
        <v>380</v>
      </c>
      <c r="F20" s="380"/>
      <c r="G20" s="599">
        <f t="shared" si="1"/>
      </c>
      <c r="H20" s="600"/>
      <c r="I20" s="423" t="s">
        <v>2127</v>
      </c>
      <c r="J20" s="424"/>
      <c r="K20" s="424"/>
      <c r="L20" s="424"/>
      <c r="M20" s="424"/>
      <c r="N20" s="424"/>
      <c r="O20" s="425"/>
      <c r="Q20" s="382"/>
      <c r="R20" s="389" t="s">
        <v>475</v>
      </c>
      <c r="S20" s="378"/>
      <c r="T20" s="94"/>
      <c r="U20" s="597">
        <v>220</v>
      </c>
      <c r="V20" s="598"/>
      <c r="W20" s="599">
        <f t="shared" si="0"/>
      </c>
      <c r="X20" s="600"/>
      <c r="Y20" s="594" t="s">
        <v>2179</v>
      </c>
      <c r="Z20" s="595"/>
      <c r="AA20" s="595"/>
      <c r="AB20" s="595"/>
      <c r="AC20" s="595"/>
      <c r="AD20" s="595"/>
      <c r="AE20" s="596"/>
    </row>
    <row r="21" spans="1:31" ht="12.75" customHeight="1">
      <c r="A21" s="382"/>
      <c r="B21" s="389" t="s">
        <v>440</v>
      </c>
      <c r="C21" s="378"/>
      <c r="D21" s="95"/>
      <c r="E21" s="379">
        <v>370</v>
      </c>
      <c r="F21" s="380"/>
      <c r="G21" s="599">
        <f t="shared" si="1"/>
      </c>
      <c r="H21" s="600"/>
      <c r="I21" s="423" t="s">
        <v>2128</v>
      </c>
      <c r="J21" s="424"/>
      <c r="K21" s="424"/>
      <c r="L21" s="424"/>
      <c r="M21" s="424"/>
      <c r="N21" s="424"/>
      <c r="O21" s="425"/>
      <c r="Q21" s="382"/>
      <c r="R21" s="389" t="s">
        <v>769</v>
      </c>
      <c r="S21" s="378"/>
      <c r="T21" s="94"/>
      <c r="U21" s="597">
        <v>360</v>
      </c>
      <c r="V21" s="598"/>
      <c r="W21" s="599">
        <f t="shared" si="0"/>
      </c>
      <c r="X21" s="600"/>
      <c r="Y21" s="594" t="s">
        <v>638</v>
      </c>
      <c r="Z21" s="595"/>
      <c r="AA21" s="595"/>
      <c r="AB21" s="595"/>
      <c r="AC21" s="595"/>
      <c r="AD21" s="595"/>
      <c r="AE21" s="596"/>
    </row>
    <row r="22" spans="1:31" ht="12.75" customHeight="1">
      <c r="A22" s="382"/>
      <c r="B22" s="401" t="s">
        <v>441</v>
      </c>
      <c r="C22" s="402"/>
      <c r="D22" s="95"/>
      <c r="E22" s="611">
        <v>390</v>
      </c>
      <c r="F22" s="612"/>
      <c r="G22" s="609">
        <f t="shared" si="1"/>
      </c>
      <c r="H22" s="610"/>
      <c r="I22" s="461" t="s">
        <v>2129</v>
      </c>
      <c r="J22" s="462"/>
      <c r="K22" s="462"/>
      <c r="L22" s="462"/>
      <c r="M22" s="462"/>
      <c r="N22" s="462"/>
      <c r="O22" s="463"/>
      <c r="Q22" s="382"/>
      <c r="R22" s="627" t="s">
        <v>770</v>
      </c>
      <c r="S22" s="628"/>
      <c r="T22" s="94"/>
      <c r="U22" s="629">
        <v>430</v>
      </c>
      <c r="V22" s="630"/>
      <c r="W22" s="622">
        <f>IF(T22="","",ROUND(U22*$D$4,-1))</f>
      </c>
      <c r="X22" s="623"/>
      <c r="Y22" s="624" t="s">
        <v>639</v>
      </c>
      <c r="Z22" s="625"/>
      <c r="AA22" s="625"/>
      <c r="AB22" s="625"/>
      <c r="AC22" s="625"/>
      <c r="AD22" s="625"/>
      <c r="AE22" s="626"/>
    </row>
    <row r="23" spans="1:31" ht="12.75" customHeight="1">
      <c r="A23" s="383"/>
      <c r="B23" s="403" t="s">
        <v>991</v>
      </c>
      <c r="C23" s="404"/>
      <c r="D23" s="405"/>
      <c r="E23" s="601">
        <f>SUBTOTAL(9,E6:F22)</f>
        <v>6250</v>
      </c>
      <c r="F23" s="602"/>
      <c r="G23" s="435">
        <f>SUBTOTAL(9,G6:H22)</f>
        <v>0</v>
      </c>
      <c r="H23" s="436"/>
      <c r="I23" s="613"/>
      <c r="J23" s="499"/>
      <c r="K23" s="499"/>
      <c r="L23" s="499"/>
      <c r="M23" s="499"/>
      <c r="N23" s="499"/>
      <c r="O23" s="614"/>
      <c r="Q23" s="383"/>
      <c r="R23" s="403" t="s">
        <v>991</v>
      </c>
      <c r="S23" s="404"/>
      <c r="T23" s="405"/>
      <c r="U23" s="601">
        <f>SUBTOTAL(9,U6:V22)</f>
        <v>6270</v>
      </c>
      <c r="V23" s="602"/>
      <c r="W23" s="435">
        <f>SUBTOTAL(9,W6:X22)</f>
        <v>0</v>
      </c>
      <c r="X23" s="436"/>
      <c r="Y23" s="613"/>
      <c r="Z23" s="499"/>
      <c r="AA23" s="499"/>
      <c r="AB23" s="499"/>
      <c r="AC23" s="499"/>
      <c r="AD23" s="499"/>
      <c r="AE23" s="614"/>
    </row>
    <row r="24" spans="1:31" ht="12.75" customHeight="1">
      <c r="A24" s="381" t="s">
        <v>1253</v>
      </c>
      <c r="B24" s="396" t="s">
        <v>449</v>
      </c>
      <c r="C24" s="397"/>
      <c r="D24" s="58"/>
      <c r="E24" s="603">
        <v>310</v>
      </c>
      <c r="F24" s="604"/>
      <c r="G24" s="605">
        <f>IF(D24="","",ROUND(E24*$D$4,-1))</f>
      </c>
      <c r="H24" s="606"/>
      <c r="I24" s="479" t="s">
        <v>2130</v>
      </c>
      <c r="J24" s="480"/>
      <c r="K24" s="480"/>
      <c r="L24" s="480"/>
      <c r="M24" s="480"/>
      <c r="N24" s="480"/>
      <c r="O24" s="481"/>
      <c r="Q24" s="381" t="s">
        <v>1024</v>
      </c>
      <c r="R24" s="396" t="s">
        <v>521</v>
      </c>
      <c r="S24" s="397"/>
      <c r="T24" s="58"/>
      <c r="U24" s="620">
        <v>360</v>
      </c>
      <c r="V24" s="621"/>
      <c r="W24" s="599">
        <f>IF(T24="","",ROUND(U24*$D$4,-1))</f>
      </c>
      <c r="X24" s="600"/>
      <c r="Y24" s="479" t="s">
        <v>2183</v>
      </c>
      <c r="Z24" s="480"/>
      <c r="AA24" s="480"/>
      <c r="AB24" s="480"/>
      <c r="AC24" s="480"/>
      <c r="AD24" s="480"/>
      <c r="AE24" s="481"/>
    </row>
    <row r="25" spans="1:31" ht="12.75" customHeight="1">
      <c r="A25" s="382"/>
      <c r="B25" s="389" t="s">
        <v>450</v>
      </c>
      <c r="C25" s="378"/>
      <c r="D25" s="59"/>
      <c r="E25" s="607">
        <v>420</v>
      </c>
      <c r="F25" s="608"/>
      <c r="G25" s="599">
        <f aca="true" t="shared" si="2" ref="G25:G39">IF(D25="","",ROUND(E25*$D$4,-1))</f>
      </c>
      <c r="H25" s="600"/>
      <c r="I25" s="423" t="s">
        <v>2131</v>
      </c>
      <c r="J25" s="424"/>
      <c r="K25" s="424"/>
      <c r="L25" s="424"/>
      <c r="M25" s="424"/>
      <c r="N25" s="424"/>
      <c r="O25" s="425"/>
      <c r="Q25" s="382"/>
      <c r="R25" s="389" t="s">
        <v>522</v>
      </c>
      <c r="S25" s="378"/>
      <c r="T25" s="59"/>
      <c r="U25" s="597">
        <v>420</v>
      </c>
      <c r="V25" s="598"/>
      <c r="W25" s="599">
        <f aca="true" t="shared" si="3" ref="W25:W50">IF(T25="","",ROUND(U25*$D$4,-1))</f>
      </c>
      <c r="X25" s="600"/>
      <c r="Y25" s="423" t="s">
        <v>2184</v>
      </c>
      <c r="Z25" s="424"/>
      <c r="AA25" s="424"/>
      <c r="AB25" s="424"/>
      <c r="AC25" s="424"/>
      <c r="AD25" s="424"/>
      <c r="AE25" s="425"/>
    </row>
    <row r="26" spans="1:31" ht="12.75" customHeight="1">
      <c r="A26" s="382"/>
      <c r="B26" s="389" t="s">
        <v>451</v>
      </c>
      <c r="C26" s="378"/>
      <c r="D26" s="94"/>
      <c r="E26" s="379">
        <v>390</v>
      </c>
      <c r="F26" s="380"/>
      <c r="G26" s="599">
        <f t="shared" si="2"/>
      </c>
      <c r="H26" s="600"/>
      <c r="I26" s="423" t="s">
        <v>2132</v>
      </c>
      <c r="J26" s="424"/>
      <c r="K26" s="424"/>
      <c r="L26" s="424"/>
      <c r="M26" s="424"/>
      <c r="N26" s="424"/>
      <c r="O26" s="425"/>
      <c r="Q26" s="382"/>
      <c r="R26" s="389" t="s">
        <v>323</v>
      </c>
      <c r="S26" s="378"/>
      <c r="T26" s="94"/>
      <c r="U26" s="597">
        <v>480</v>
      </c>
      <c r="V26" s="598"/>
      <c r="W26" s="599">
        <f t="shared" si="3"/>
      </c>
      <c r="X26" s="600"/>
      <c r="Y26" s="423" t="s">
        <v>226</v>
      </c>
      <c r="Z26" s="424"/>
      <c r="AA26" s="424"/>
      <c r="AB26" s="424"/>
      <c r="AC26" s="424"/>
      <c r="AD26" s="424"/>
      <c r="AE26" s="425"/>
    </row>
    <row r="27" spans="1:31" ht="12.75" customHeight="1">
      <c r="A27" s="382"/>
      <c r="B27" s="389" t="s">
        <v>452</v>
      </c>
      <c r="C27" s="378"/>
      <c r="D27" s="94"/>
      <c r="E27" s="379">
        <v>420</v>
      </c>
      <c r="F27" s="380"/>
      <c r="G27" s="599">
        <f t="shared" si="2"/>
      </c>
      <c r="H27" s="600"/>
      <c r="I27" s="423" t="s">
        <v>2133</v>
      </c>
      <c r="J27" s="424"/>
      <c r="K27" s="424"/>
      <c r="L27" s="424"/>
      <c r="M27" s="424"/>
      <c r="N27" s="424"/>
      <c r="O27" s="425"/>
      <c r="Q27" s="382"/>
      <c r="R27" s="389" t="s">
        <v>324</v>
      </c>
      <c r="S27" s="378"/>
      <c r="T27" s="94"/>
      <c r="U27" s="394">
        <v>500</v>
      </c>
      <c r="V27" s="395"/>
      <c r="W27" s="599">
        <f t="shared" si="3"/>
      </c>
      <c r="X27" s="600"/>
      <c r="Y27" s="423" t="s">
        <v>227</v>
      </c>
      <c r="Z27" s="424"/>
      <c r="AA27" s="424"/>
      <c r="AB27" s="424"/>
      <c r="AC27" s="424"/>
      <c r="AD27" s="424"/>
      <c r="AE27" s="425"/>
    </row>
    <row r="28" spans="1:31" ht="12.75" customHeight="1">
      <c r="A28" s="382"/>
      <c r="B28" s="389" t="s">
        <v>453</v>
      </c>
      <c r="C28" s="378"/>
      <c r="D28" s="94"/>
      <c r="E28" s="379">
        <v>320</v>
      </c>
      <c r="F28" s="380"/>
      <c r="G28" s="599">
        <f t="shared" si="2"/>
      </c>
      <c r="H28" s="600"/>
      <c r="I28" s="423" t="s">
        <v>2134</v>
      </c>
      <c r="J28" s="424"/>
      <c r="K28" s="424"/>
      <c r="L28" s="424"/>
      <c r="M28" s="424"/>
      <c r="N28" s="424"/>
      <c r="O28" s="425"/>
      <c r="Q28" s="382"/>
      <c r="R28" s="389" t="s">
        <v>325</v>
      </c>
      <c r="S28" s="378"/>
      <c r="T28" s="94"/>
      <c r="U28" s="394">
        <v>470</v>
      </c>
      <c r="V28" s="395"/>
      <c r="W28" s="599">
        <f t="shared" si="3"/>
      </c>
      <c r="X28" s="600"/>
      <c r="Y28" s="423" t="s">
        <v>228</v>
      </c>
      <c r="Z28" s="424"/>
      <c r="AA28" s="424"/>
      <c r="AB28" s="424"/>
      <c r="AC28" s="424"/>
      <c r="AD28" s="424"/>
      <c r="AE28" s="425"/>
    </row>
    <row r="29" spans="1:31" ht="12.75" customHeight="1">
      <c r="A29" s="382"/>
      <c r="B29" s="389" t="s">
        <v>454</v>
      </c>
      <c r="C29" s="378"/>
      <c r="D29" s="94"/>
      <c r="E29" s="379">
        <v>200</v>
      </c>
      <c r="F29" s="380"/>
      <c r="G29" s="599">
        <f t="shared" si="2"/>
      </c>
      <c r="H29" s="600"/>
      <c r="I29" s="423" t="s">
        <v>2135</v>
      </c>
      <c r="J29" s="424"/>
      <c r="K29" s="424"/>
      <c r="L29" s="424"/>
      <c r="M29" s="424"/>
      <c r="N29" s="424"/>
      <c r="O29" s="425"/>
      <c r="Q29" s="382"/>
      <c r="R29" s="389" t="s">
        <v>326</v>
      </c>
      <c r="S29" s="378"/>
      <c r="T29" s="94"/>
      <c r="U29" s="394">
        <v>280</v>
      </c>
      <c r="V29" s="395"/>
      <c r="W29" s="599">
        <f t="shared" si="3"/>
      </c>
      <c r="X29" s="600"/>
      <c r="Y29" s="423" t="s">
        <v>229</v>
      </c>
      <c r="Z29" s="424"/>
      <c r="AA29" s="424"/>
      <c r="AB29" s="424"/>
      <c r="AC29" s="424"/>
      <c r="AD29" s="424"/>
      <c r="AE29" s="425"/>
    </row>
    <row r="30" spans="1:31" ht="12.75" customHeight="1">
      <c r="A30" s="382"/>
      <c r="B30" s="389" t="s">
        <v>455</v>
      </c>
      <c r="C30" s="378"/>
      <c r="D30" s="94"/>
      <c r="E30" s="379">
        <v>530</v>
      </c>
      <c r="F30" s="380"/>
      <c r="G30" s="599">
        <f t="shared" si="2"/>
      </c>
      <c r="H30" s="600"/>
      <c r="I30" s="423" t="s">
        <v>2136</v>
      </c>
      <c r="J30" s="424"/>
      <c r="K30" s="424"/>
      <c r="L30" s="424"/>
      <c r="M30" s="424"/>
      <c r="N30" s="424"/>
      <c r="O30" s="425"/>
      <c r="Q30" s="382"/>
      <c r="R30" s="389" t="s">
        <v>327</v>
      </c>
      <c r="S30" s="378"/>
      <c r="T30" s="94"/>
      <c r="U30" s="394">
        <v>280</v>
      </c>
      <c r="V30" s="395"/>
      <c r="W30" s="599">
        <f t="shared" si="3"/>
      </c>
      <c r="X30" s="600"/>
      <c r="Y30" s="423" t="s">
        <v>230</v>
      </c>
      <c r="Z30" s="424"/>
      <c r="AA30" s="424"/>
      <c r="AB30" s="424"/>
      <c r="AC30" s="424"/>
      <c r="AD30" s="424"/>
      <c r="AE30" s="425"/>
    </row>
    <row r="31" spans="1:31" ht="12.75" customHeight="1">
      <c r="A31" s="382"/>
      <c r="B31" s="389" t="s">
        <v>1453</v>
      </c>
      <c r="C31" s="378"/>
      <c r="D31" s="94"/>
      <c r="E31" s="379">
        <v>320</v>
      </c>
      <c r="F31" s="380"/>
      <c r="G31" s="599">
        <f t="shared" si="2"/>
      </c>
      <c r="H31" s="600"/>
      <c r="I31" s="423" t="s">
        <v>2137</v>
      </c>
      <c r="J31" s="424"/>
      <c r="K31" s="424"/>
      <c r="L31" s="424"/>
      <c r="M31" s="424"/>
      <c r="N31" s="424"/>
      <c r="O31" s="425"/>
      <c r="Q31" s="382"/>
      <c r="R31" s="389" t="s">
        <v>328</v>
      </c>
      <c r="S31" s="378"/>
      <c r="T31" s="94"/>
      <c r="U31" s="597">
        <v>310</v>
      </c>
      <c r="V31" s="598"/>
      <c r="W31" s="599">
        <f t="shared" si="3"/>
      </c>
      <c r="X31" s="600"/>
      <c r="Y31" s="423" t="s">
        <v>231</v>
      </c>
      <c r="Z31" s="424"/>
      <c r="AA31" s="424"/>
      <c r="AB31" s="424"/>
      <c r="AC31" s="424"/>
      <c r="AD31" s="424"/>
      <c r="AE31" s="425"/>
    </row>
    <row r="32" spans="1:31" ht="12.75" customHeight="1">
      <c r="A32" s="382"/>
      <c r="B32" s="389" t="s">
        <v>1454</v>
      </c>
      <c r="C32" s="378"/>
      <c r="D32" s="94"/>
      <c r="E32" s="379">
        <v>360</v>
      </c>
      <c r="F32" s="380"/>
      <c r="G32" s="599">
        <f>IF(D32="","",ROUND(E32*$D$4,-1))</f>
      </c>
      <c r="H32" s="600"/>
      <c r="I32" s="423" t="s">
        <v>1455</v>
      </c>
      <c r="J32" s="424"/>
      <c r="K32" s="424"/>
      <c r="L32" s="424"/>
      <c r="M32" s="424"/>
      <c r="N32" s="424"/>
      <c r="O32" s="425"/>
      <c r="Q32" s="382"/>
      <c r="R32" s="389" t="s">
        <v>329</v>
      </c>
      <c r="S32" s="378"/>
      <c r="T32" s="94"/>
      <c r="U32" s="597">
        <v>340</v>
      </c>
      <c r="V32" s="598"/>
      <c r="W32" s="599">
        <f t="shared" si="3"/>
      </c>
      <c r="X32" s="600"/>
      <c r="Y32" s="423" t="s">
        <v>232</v>
      </c>
      <c r="Z32" s="424"/>
      <c r="AA32" s="424"/>
      <c r="AB32" s="424"/>
      <c r="AC32" s="424"/>
      <c r="AD32" s="424"/>
      <c r="AE32" s="425"/>
    </row>
    <row r="33" spans="1:31" ht="12.75" customHeight="1">
      <c r="A33" s="382"/>
      <c r="B33" s="389" t="s">
        <v>457</v>
      </c>
      <c r="C33" s="378"/>
      <c r="D33" s="94"/>
      <c r="E33" s="379">
        <v>310</v>
      </c>
      <c r="F33" s="380"/>
      <c r="G33" s="599">
        <f t="shared" si="2"/>
      </c>
      <c r="H33" s="600"/>
      <c r="I33" s="423" t="s">
        <v>2138</v>
      </c>
      <c r="J33" s="424"/>
      <c r="K33" s="424"/>
      <c r="L33" s="424"/>
      <c r="M33" s="424"/>
      <c r="N33" s="424"/>
      <c r="O33" s="425"/>
      <c r="Q33" s="382"/>
      <c r="R33" s="389" t="s">
        <v>330</v>
      </c>
      <c r="S33" s="378"/>
      <c r="T33" s="94"/>
      <c r="U33" s="597">
        <v>480</v>
      </c>
      <c r="V33" s="598"/>
      <c r="W33" s="599">
        <f t="shared" si="3"/>
      </c>
      <c r="X33" s="600"/>
      <c r="Y33" s="423" t="s">
        <v>233</v>
      </c>
      <c r="Z33" s="424"/>
      <c r="AA33" s="424"/>
      <c r="AB33" s="424"/>
      <c r="AC33" s="424"/>
      <c r="AD33" s="424"/>
      <c r="AE33" s="425"/>
    </row>
    <row r="34" spans="1:31" ht="12.75" customHeight="1">
      <c r="A34" s="382"/>
      <c r="B34" s="389" t="s">
        <v>849</v>
      </c>
      <c r="C34" s="378"/>
      <c r="D34" s="94"/>
      <c r="E34" s="379">
        <v>490</v>
      </c>
      <c r="F34" s="380"/>
      <c r="G34" s="599">
        <f t="shared" si="2"/>
      </c>
      <c r="H34" s="600"/>
      <c r="I34" s="423" t="s">
        <v>2139</v>
      </c>
      <c r="J34" s="424"/>
      <c r="K34" s="424"/>
      <c r="L34" s="424"/>
      <c r="M34" s="424"/>
      <c r="N34" s="424"/>
      <c r="O34" s="425"/>
      <c r="Q34" s="382"/>
      <c r="R34" s="389" t="s">
        <v>331</v>
      </c>
      <c r="S34" s="378"/>
      <c r="T34" s="94"/>
      <c r="U34" s="597">
        <v>330</v>
      </c>
      <c r="V34" s="598"/>
      <c r="W34" s="599">
        <f t="shared" si="3"/>
      </c>
      <c r="X34" s="600"/>
      <c r="Y34" s="423" t="s">
        <v>2185</v>
      </c>
      <c r="Z34" s="424"/>
      <c r="AA34" s="424"/>
      <c r="AB34" s="424"/>
      <c r="AC34" s="424"/>
      <c r="AD34" s="424"/>
      <c r="AE34" s="425"/>
    </row>
    <row r="35" spans="1:31" ht="12.75" customHeight="1">
      <c r="A35" s="382"/>
      <c r="B35" s="389" t="s">
        <v>850</v>
      </c>
      <c r="C35" s="378"/>
      <c r="D35" s="94"/>
      <c r="E35" s="607">
        <v>230</v>
      </c>
      <c r="F35" s="608"/>
      <c r="G35" s="599">
        <f>IF(D35="","",ROUND(E35*$D$4,-1))</f>
      </c>
      <c r="H35" s="600"/>
      <c r="I35" s="423" t="s">
        <v>2140</v>
      </c>
      <c r="J35" s="424"/>
      <c r="K35" s="424"/>
      <c r="L35" s="424"/>
      <c r="M35" s="424"/>
      <c r="N35" s="424"/>
      <c r="O35" s="425"/>
      <c r="Q35" s="382"/>
      <c r="R35" s="389" t="s">
        <v>332</v>
      </c>
      <c r="S35" s="378"/>
      <c r="T35" s="94"/>
      <c r="U35" s="597">
        <v>480</v>
      </c>
      <c r="V35" s="598"/>
      <c r="W35" s="599">
        <f t="shared" si="3"/>
      </c>
      <c r="X35" s="600"/>
      <c r="Y35" s="423" t="s">
        <v>2186</v>
      </c>
      <c r="Z35" s="424"/>
      <c r="AA35" s="424"/>
      <c r="AB35" s="424"/>
      <c r="AC35" s="424"/>
      <c r="AD35" s="424"/>
      <c r="AE35" s="425"/>
    </row>
    <row r="36" spans="1:31" ht="12.75" customHeight="1">
      <c r="A36" s="382"/>
      <c r="B36" s="389" t="s">
        <v>459</v>
      </c>
      <c r="C36" s="378"/>
      <c r="D36" s="94"/>
      <c r="E36" s="607">
        <v>460</v>
      </c>
      <c r="F36" s="608"/>
      <c r="G36" s="599">
        <f t="shared" si="2"/>
      </c>
      <c r="H36" s="600"/>
      <c r="I36" s="423" t="s">
        <v>2141</v>
      </c>
      <c r="J36" s="424"/>
      <c r="K36" s="424"/>
      <c r="L36" s="424"/>
      <c r="M36" s="424"/>
      <c r="N36" s="424"/>
      <c r="O36" s="425"/>
      <c r="Q36" s="382"/>
      <c r="R36" s="389" t="s">
        <v>523</v>
      </c>
      <c r="S36" s="378"/>
      <c r="T36" s="94"/>
      <c r="U36" s="597">
        <v>490</v>
      </c>
      <c r="V36" s="598"/>
      <c r="W36" s="599">
        <f t="shared" si="3"/>
      </c>
      <c r="X36" s="600"/>
      <c r="Y36" s="423" t="s">
        <v>234</v>
      </c>
      <c r="Z36" s="424"/>
      <c r="AA36" s="424"/>
      <c r="AB36" s="424"/>
      <c r="AC36" s="424"/>
      <c r="AD36" s="424"/>
      <c r="AE36" s="425"/>
    </row>
    <row r="37" spans="1:31" ht="12.75" customHeight="1">
      <c r="A37" s="382"/>
      <c r="B37" s="389" t="s">
        <v>1340</v>
      </c>
      <c r="C37" s="378"/>
      <c r="D37" s="94"/>
      <c r="E37" s="607">
        <v>260</v>
      </c>
      <c r="F37" s="608"/>
      <c r="G37" s="599">
        <f>IF(D37="","",ROUND(E37*$D$4,-1))</f>
      </c>
      <c r="H37" s="600"/>
      <c r="I37" s="423" t="s">
        <v>2142</v>
      </c>
      <c r="J37" s="424"/>
      <c r="K37" s="424"/>
      <c r="L37" s="424"/>
      <c r="M37" s="424"/>
      <c r="N37" s="424"/>
      <c r="O37" s="425"/>
      <c r="Q37" s="382"/>
      <c r="R37" s="389" t="s">
        <v>334</v>
      </c>
      <c r="S37" s="378"/>
      <c r="T37" s="94"/>
      <c r="U37" s="597">
        <v>400</v>
      </c>
      <c r="V37" s="598"/>
      <c r="W37" s="599">
        <f t="shared" si="3"/>
      </c>
      <c r="X37" s="600"/>
      <c r="Y37" s="423" t="s">
        <v>235</v>
      </c>
      <c r="Z37" s="424"/>
      <c r="AA37" s="424"/>
      <c r="AB37" s="424"/>
      <c r="AC37" s="424"/>
      <c r="AD37" s="424"/>
      <c r="AE37" s="425"/>
    </row>
    <row r="38" spans="1:31" ht="12.75" customHeight="1">
      <c r="A38" s="382"/>
      <c r="B38" s="389" t="s">
        <v>1341</v>
      </c>
      <c r="C38" s="378"/>
      <c r="D38" s="94"/>
      <c r="E38" s="607">
        <v>400</v>
      </c>
      <c r="F38" s="608"/>
      <c r="G38" s="599">
        <f t="shared" si="2"/>
      </c>
      <c r="H38" s="600"/>
      <c r="I38" s="423" t="s">
        <v>2143</v>
      </c>
      <c r="J38" s="424"/>
      <c r="K38" s="424"/>
      <c r="L38" s="424"/>
      <c r="M38" s="424"/>
      <c r="N38" s="424"/>
      <c r="O38" s="425"/>
      <c r="Q38" s="382"/>
      <c r="R38" s="389" t="s">
        <v>335</v>
      </c>
      <c r="S38" s="378"/>
      <c r="T38" s="94"/>
      <c r="U38" s="597">
        <v>390</v>
      </c>
      <c r="V38" s="598"/>
      <c r="W38" s="599">
        <f t="shared" si="3"/>
      </c>
      <c r="X38" s="600"/>
      <c r="Y38" s="423" t="s">
        <v>236</v>
      </c>
      <c r="Z38" s="424"/>
      <c r="AA38" s="424"/>
      <c r="AB38" s="424"/>
      <c r="AC38" s="424"/>
      <c r="AD38" s="424"/>
      <c r="AE38" s="425"/>
    </row>
    <row r="39" spans="1:31" ht="12.75" customHeight="1">
      <c r="A39" s="382"/>
      <c r="B39" s="401" t="s">
        <v>516</v>
      </c>
      <c r="C39" s="402"/>
      <c r="D39" s="94"/>
      <c r="E39" s="611">
        <v>370</v>
      </c>
      <c r="F39" s="612"/>
      <c r="G39" s="609">
        <f t="shared" si="2"/>
      </c>
      <c r="H39" s="610"/>
      <c r="I39" s="461" t="s">
        <v>2144</v>
      </c>
      <c r="J39" s="462"/>
      <c r="K39" s="462"/>
      <c r="L39" s="462"/>
      <c r="M39" s="462"/>
      <c r="N39" s="462"/>
      <c r="O39" s="463"/>
      <c r="Q39" s="382"/>
      <c r="R39" s="389" t="s">
        <v>336</v>
      </c>
      <c r="S39" s="378"/>
      <c r="T39" s="94"/>
      <c r="U39" s="597">
        <v>420</v>
      </c>
      <c r="V39" s="598"/>
      <c r="W39" s="599">
        <f t="shared" si="3"/>
      </c>
      <c r="X39" s="600"/>
      <c r="Y39" s="423" t="s">
        <v>237</v>
      </c>
      <c r="Z39" s="424"/>
      <c r="AA39" s="424"/>
      <c r="AB39" s="424"/>
      <c r="AC39" s="424"/>
      <c r="AD39" s="424"/>
      <c r="AE39" s="425"/>
    </row>
    <row r="40" spans="1:31" ht="12.75" customHeight="1">
      <c r="A40" s="383"/>
      <c r="B40" s="403" t="s">
        <v>991</v>
      </c>
      <c r="C40" s="404"/>
      <c r="D40" s="405"/>
      <c r="E40" s="601">
        <f>SUBTOTAL(9,E24:F39)</f>
        <v>5790</v>
      </c>
      <c r="F40" s="602"/>
      <c r="G40" s="435">
        <f>SUBTOTAL(9,G24:H39)</f>
        <v>0</v>
      </c>
      <c r="H40" s="436"/>
      <c r="I40" s="613"/>
      <c r="J40" s="499"/>
      <c r="K40" s="499"/>
      <c r="L40" s="499"/>
      <c r="M40" s="499"/>
      <c r="N40" s="499"/>
      <c r="O40" s="614"/>
      <c r="Q40" s="382"/>
      <c r="R40" s="389" t="s">
        <v>337</v>
      </c>
      <c r="S40" s="378"/>
      <c r="T40" s="94"/>
      <c r="U40" s="597">
        <v>460</v>
      </c>
      <c r="V40" s="598"/>
      <c r="W40" s="599">
        <f t="shared" si="3"/>
      </c>
      <c r="X40" s="600"/>
      <c r="Y40" s="423" t="s">
        <v>238</v>
      </c>
      <c r="Z40" s="424"/>
      <c r="AA40" s="424"/>
      <c r="AB40" s="424"/>
      <c r="AC40" s="424"/>
      <c r="AD40" s="424"/>
      <c r="AE40" s="425"/>
    </row>
    <row r="41" spans="1:31" ht="12.75" customHeight="1">
      <c r="A41" s="381" t="s">
        <v>1025</v>
      </c>
      <c r="B41" s="396" t="s">
        <v>413</v>
      </c>
      <c r="C41" s="397"/>
      <c r="D41" s="58"/>
      <c r="E41" s="603">
        <v>220</v>
      </c>
      <c r="F41" s="604"/>
      <c r="G41" s="605">
        <f aca="true" t="shared" si="4" ref="G41:G48">IF(D41="","",ROUND(E41*$D$4,-1))</f>
      </c>
      <c r="H41" s="606"/>
      <c r="I41" s="479" t="s">
        <v>2145</v>
      </c>
      <c r="J41" s="480"/>
      <c r="K41" s="480"/>
      <c r="L41" s="480"/>
      <c r="M41" s="480"/>
      <c r="N41" s="480"/>
      <c r="O41" s="481"/>
      <c r="Q41" s="382"/>
      <c r="R41" s="389" t="s">
        <v>338</v>
      </c>
      <c r="S41" s="378"/>
      <c r="T41" s="94"/>
      <c r="U41" s="597">
        <v>440</v>
      </c>
      <c r="V41" s="598"/>
      <c r="W41" s="599">
        <f t="shared" si="3"/>
      </c>
      <c r="X41" s="600"/>
      <c r="Y41" s="423" t="s">
        <v>2187</v>
      </c>
      <c r="Z41" s="424"/>
      <c r="AA41" s="424"/>
      <c r="AB41" s="424"/>
      <c r="AC41" s="424"/>
      <c r="AD41" s="424"/>
      <c r="AE41" s="425"/>
    </row>
    <row r="42" spans="1:31" ht="12.75" customHeight="1">
      <c r="A42" s="382"/>
      <c r="B42" s="389" t="s">
        <v>414</v>
      </c>
      <c r="C42" s="378"/>
      <c r="D42" s="59"/>
      <c r="E42" s="607">
        <v>440</v>
      </c>
      <c r="F42" s="608"/>
      <c r="G42" s="599">
        <f t="shared" si="4"/>
      </c>
      <c r="H42" s="600"/>
      <c r="I42" s="423" t="s">
        <v>2146</v>
      </c>
      <c r="J42" s="424"/>
      <c r="K42" s="424"/>
      <c r="L42" s="424"/>
      <c r="M42" s="424"/>
      <c r="N42" s="424"/>
      <c r="O42" s="425"/>
      <c r="Q42" s="382"/>
      <c r="R42" s="389" t="s">
        <v>339</v>
      </c>
      <c r="S42" s="378"/>
      <c r="T42" s="94"/>
      <c r="U42" s="597">
        <v>410</v>
      </c>
      <c r="V42" s="598"/>
      <c r="W42" s="599">
        <f t="shared" si="3"/>
      </c>
      <c r="X42" s="600"/>
      <c r="Y42" s="423" t="s">
        <v>2188</v>
      </c>
      <c r="Z42" s="424"/>
      <c r="AA42" s="424"/>
      <c r="AB42" s="424"/>
      <c r="AC42" s="424"/>
      <c r="AD42" s="424"/>
      <c r="AE42" s="425"/>
    </row>
    <row r="43" spans="1:31" ht="12.75" customHeight="1">
      <c r="A43" s="382"/>
      <c r="B43" s="389" t="s">
        <v>778</v>
      </c>
      <c r="C43" s="378"/>
      <c r="D43" s="94"/>
      <c r="E43" s="607">
        <v>230</v>
      </c>
      <c r="F43" s="608"/>
      <c r="G43" s="599">
        <f t="shared" si="4"/>
      </c>
      <c r="H43" s="600"/>
      <c r="I43" s="423" t="s">
        <v>2509</v>
      </c>
      <c r="J43" s="424"/>
      <c r="K43" s="424"/>
      <c r="L43" s="424"/>
      <c r="M43" s="424"/>
      <c r="N43" s="424"/>
      <c r="O43" s="425"/>
      <c r="Q43" s="382"/>
      <c r="R43" s="389" t="s">
        <v>340</v>
      </c>
      <c r="S43" s="378"/>
      <c r="T43" s="94"/>
      <c r="U43" s="597">
        <v>480</v>
      </c>
      <c r="V43" s="598"/>
      <c r="W43" s="599">
        <f t="shared" si="3"/>
      </c>
      <c r="X43" s="600"/>
      <c r="Y43" s="423" t="s">
        <v>2189</v>
      </c>
      <c r="Z43" s="424"/>
      <c r="AA43" s="424"/>
      <c r="AB43" s="424"/>
      <c r="AC43" s="424"/>
      <c r="AD43" s="424"/>
      <c r="AE43" s="425"/>
    </row>
    <row r="44" spans="1:31" ht="12.75" customHeight="1">
      <c r="A44" s="382"/>
      <c r="B44" s="389" t="s">
        <v>779</v>
      </c>
      <c r="C44" s="378"/>
      <c r="D44" s="94"/>
      <c r="E44" s="607">
        <v>170</v>
      </c>
      <c r="F44" s="608"/>
      <c r="G44" s="599">
        <f t="shared" si="4"/>
      </c>
      <c r="H44" s="600"/>
      <c r="I44" s="423" t="s">
        <v>2508</v>
      </c>
      <c r="J44" s="424"/>
      <c r="K44" s="424"/>
      <c r="L44" s="424"/>
      <c r="M44" s="424"/>
      <c r="N44" s="424"/>
      <c r="O44" s="425"/>
      <c r="Q44" s="382"/>
      <c r="R44" s="389" t="s">
        <v>524</v>
      </c>
      <c r="S44" s="378"/>
      <c r="T44" s="94"/>
      <c r="U44" s="597">
        <v>500</v>
      </c>
      <c r="V44" s="598"/>
      <c r="W44" s="599">
        <f t="shared" si="3"/>
      </c>
      <c r="X44" s="600"/>
      <c r="Y44" s="423" t="s">
        <v>2190</v>
      </c>
      <c r="Z44" s="424"/>
      <c r="AA44" s="424"/>
      <c r="AB44" s="424"/>
      <c r="AC44" s="424"/>
      <c r="AD44" s="424"/>
      <c r="AE44" s="425"/>
    </row>
    <row r="45" spans="1:31" ht="12.75" customHeight="1">
      <c r="A45" s="382"/>
      <c r="B45" s="389" t="s">
        <v>2507</v>
      </c>
      <c r="C45" s="378"/>
      <c r="D45" s="94"/>
      <c r="E45" s="607">
        <v>300</v>
      </c>
      <c r="F45" s="608"/>
      <c r="G45" s="599">
        <f>IF(D45="","",ROUND(E45*$D$4,-1))</f>
      </c>
      <c r="H45" s="600"/>
      <c r="I45" s="423" t="s">
        <v>2147</v>
      </c>
      <c r="J45" s="424"/>
      <c r="K45" s="424"/>
      <c r="L45" s="424"/>
      <c r="M45" s="424"/>
      <c r="N45" s="424"/>
      <c r="O45" s="425"/>
      <c r="Q45" s="382"/>
      <c r="R45" s="389" t="s">
        <v>796</v>
      </c>
      <c r="S45" s="378"/>
      <c r="T45" s="94"/>
      <c r="U45" s="597">
        <v>220</v>
      </c>
      <c r="V45" s="598"/>
      <c r="W45" s="599">
        <f>IF(T45="","",ROUND(U45*$D$4,-1))</f>
      </c>
      <c r="X45" s="600"/>
      <c r="Y45" s="423" t="s">
        <v>1479</v>
      </c>
      <c r="Z45" s="424"/>
      <c r="AA45" s="424"/>
      <c r="AB45" s="424"/>
      <c r="AC45" s="424"/>
      <c r="AD45" s="424"/>
      <c r="AE45" s="425"/>
    </row>
    <row r="46" spans="1:31" ht="12.75" customHeight="1">
      <c r="A46" s="382"/>
      <c r="B46" s="389" t="s">
        <v>416</v>
      </c>
      <c r="C46" s="378"/>
      <c r="D46" s="94"/>
      <c r="E46" s="607">
        <v>260</v>
      </c>
      <c r="F46" s="608"/>
      <c r="G46" s="599">
        <f t="shared" si="4"/>
      </c>
      <c r="H46" s="600"/>
      <c r="I46" s="423" t="s">
        <v>2148</v>
      </c>
      <c r="J46" s="424"/>
      <c r="K46" s="424"/>
      <c r="L46" s="424"/>
      <c r="M46" s="424"/>
      <c r="N46" s="424"/>
      <c r="O46" s="425"/>
      <c r="Q46" s="382"/>
      <c r="R46" s="389" t="s">
        <v>797</v>
      </c>
      <c r="S46" s="378"/>
      <c r="T46" s="94"/>
      <c r="U46" s="597">
        <v>220</v>
      </c>
      <c r="V46" s="598"/>
      <c r="W46" s="599">
        <f t="shared" si="3"/>
      </c>
      <c r="X46" s="600"/>
      <c r="Y46" s="423" t="s">
        <v>1480</v>
      </c>
      <c r="Z46" s="424"/>
      <c r="AA46" s="424"/>
      <c r="AB46" s="424"/>
      <c r="AC46" s="424"/>
      <c r="AD46" s="424"/>
      <c r="AE46" s="425"/>
    </row>
    <row r="47" spans="1:31" ht="12.75" customHeight="1">
      <c r="A47" s="382"/>
      <c r="B47" s="389" t="s">
        <v>767</v>
      </c>
      <c r="C47" s="378"/>
      <c r="D47" s="94"/>
      <c r="E47" s="611">
        <v>280</v>
      </c>
      <c r="F47" s="612"/>
      <c r="G47" s="599">
        <f t="shared" si="4"/>
      </c>
      <c r="H47" s="600"/>
      <c r="I47" s="461" t="s">
        <v>2149</v>
      </c>
      <c r="J47" s="462"/>
      <c r="K47" s="462"/>
      <c r="L47" s="462"/>
      <c r="M47" s="462"/>
      <c r="N47" s="462"/>
      <c r="O47" s="463"/>
      <c r="Q47" s="382"/>
      <c r="R47" s="389" t="s">
        <v>342</v>
      </c>
      <c r="S47" s="378"/>
      <c r="T47" s="94"/>
      <c r="U47" s="597">
        <v>420</v>
      </c>
      <c r="V47" s="598"/>
      <c r="W47" s="599">
        <f t="shared" si="3"/>
      </c>
      <c r="X47" s="600"/>
      <c r="Y47" s="423" t="s">
        <v>2191</v>
      </c>
      <c r="Z47" s="424"/>
      <c r="AA47" s="424"/>
      <c r="AB47" s="424"/>
      <c r="AC47" s="424"/>
      <c r="AD47" s="424"/>
      <c r="AE47" s="425"/>
    </row>
    <row r="48" spans="1:31" ht="12.75" customHeight="1">
      <c r="A48" s="382"/>
      <c r="B48" s="401" t="s">
        <v>768</v>
      </c>
      <c r="C48" s="402"/>
      <c r="D48" s="94"/>
      <c r="E48" s="611">
        <v>310</v>
      </c>
      <c r="F48" s="612"/>
      <c r="G48" s="609">
        <f t="shared" si="4"/>
      </c>
      <c r="H48" s="610"/>
      <c r="I48" s="461" t="s">
        <v>2150</v>
      </c>
      <c r="J48" s="462"/>
      <c r="K48" s="462"/>
      <c r="L48" s="462"/>
      <c r="M48" s="462"/>
      <c r="N48" s="462"/>
      <c r="O48" s="463"/>
      <c r="Q48" s="382"/>
      <c r="R48" s="389" t="s">
        <v>343</v>
      </c>
      <c r="S48" s="378"/>
      <c r="T48" s="94"/>
      <c r="U48" s="597">
        <v>500</v>
      </c>
      <c r="V48" s="598"/>
      <c r="W48" s="599">
        <f t="shared" si="3"/>
      </c>
      <c r="X48" s="600"/>
      <c r="Y48" s="423" t="s">
        <v>2192</v>
      </c>
      <c r="Z48" s="424"/>
      <c r="AA48" s="424"/>
      <c r="AB48" s="424"/>
      <c r="AC48" s="424"/>
      <c r="AD48" s="424"/>
      <c r="AE48" s="425"/>
    </row>
    <row r="49" spans="1:31" ht="12.75" customHeight="1">
      <c r="A49" s="383"/>
      <c r="B49" s="403" t="s">
        <v>991</v>
      </c>
      <c r="C49" s="404"/>
      <c r="D49" s="405"/>
      <c r="E49" s="601">
        <f>SUBTOTAL(9,E41:F48)</f>
        <v>2210</v>
      </c>
      <c r="F49" s="602"/>
      <c r="G49" s="435">
        <f>SUBTOTAL(9,G41:H48)</f>
        <v>0</v>
      </c>
      <c r="H49" s="436"/>
      <c r="I49" s="613"/>
      <c r="J49" s="499"/>
      <c r="K49" s="499"/>
      <c r="L49" s="499"/>
      <c r="M49" s="499"/>
      <c r="N49" s="499"/>
      <c r="O49" s="614"/>
      <c r="Q49" s="382"/>
      <c r="R49" s="389" t="s">
        <v>344</v>
      </c>
      <c r="S49" s="378"/>
      <c r="T49" s="94"/>
      <c r="U49" s="597">
        <v>360</v>
      </c>
      <c r="V49" s="598"/>
      <c r="W49" s="599">
        <f t="shared" si="3"/>
      </c>
      <c r="X49" s="600"/>
      <c r="Y49" s="423" t="s">
        <v>239</v>
      </c>
      <c r="Z49" s="424"/>
      <c r="AA49" s="424"/>
      <c r="AB49" s="424"/>
      <c r="AC49" s="424"/>
      <c r="AD49" s="424"/>
      <c r="AE49" s="425"/>
    </row>
    <row r="50" spans="1:31" ht="12.75" customHeight="1">
      <c r="A50" s="381" t="s">
        <v>1026</v>
      </c>
      <c r="B50" s="397" t="s">
        <v>385</v>
      </c>
      <c r="C50" s="397"/>
      <c r="D50" s="58"/>
      <c r="E50" s="603">
        <v>250</v>
      </c>
      <c r="F50" s="604"/>
      <c r="G50" s="605">
        <f aca="true" t="shared" si="5" ref="G50:G64">IF(D50="","",ROUND(E50*$D$4,-1))</f>
      </c>
      <c r="H50" s="606"/>
      <c r="I50" s="615" t="s">
        <v>2151</v>
      </c>
      <c r="J50" s="616"/>
      <c r="K50" s="616"/>
      <c r="L50" s="616"/>
      <c r="M50" s="616"/>
      <c r="N50" s="616"/>
      <c r="O50" s="617"/>
      <c r="Q50" s="382"/>
      <c r="R50" s="401" t="s">
        <v>345</v>
      </c>
      <c r="S50" s="402"/>
      <c r="T50" s="94"/>
      <c r="U50" s="597">
        <v>170</v>
      </c>
      <c r="V50" s="598"/>
      <c r="W50" s="599">
        <f t="shared" si="3"/>
      </c>
      <c r="X50" s="600"/>
      <c r="Y50" s="423" t="s">
        <v>2193</v>
      </c>
      <c r="Z50" s="424"/>
      <c r="AA50" s="424"/>
      <c r="AB50" s="424"/>
      <c r="AC50" s="424"/>
      <c r="AD50" s="424"/>
      <c r="AE50" s="425"/>
    </row>
    <row r="51" spans="1:31" ht="12.75" customHeight="1">
      <c r="A51" s="382"/>
      <c r="B51" s="378" t="s">
        <v>386</v>
      </c>
      <c r="C51" s="378"/>
      <c r="D51" s="59"/>
      <c r="E51" s="607">
        <v>280</v>
      </c>
      <c r="F51" s="608"/>
      <c r="G51" s="599">
        <f t="shared" si="5"/>
      </c>
      <c r="H51" s="600"/>
      <c r="I51" s="594" t="s">
        <v>2152</v>
      </c>
      <c r="J51" s="595"/>
      <c r="K51" s="595"/>
      <c r="L51" s="595"/>
      <c r="M51" s="595"/>
      <c r="N51" s="595"/>
      <c r="O51" s="596"/>
      <c r="Q51" s="383"/>
      <c r="R51" s="403" t="s">
        <v>991</v>
      </c>
      <c r="S51" s="404"/>
      <c r="T51" s="405"/>
      <c r="U51" s="601">
        <f>SUBTOTAL(9,U24:V50)</f>
        <v>10610</v>
      </c>
      <c r="V51" s="602"/>
      <c r="W51" s="435">
        <f>SUBTOTAL(9,W24:X50)</f>
        <v>0</v>
      </c>
      <c r="X51" s="436"/>
      <c r="Y51" s="613"/>
      <c r="Z51" s="499"/>
      <c r="AA51" s="499"/>
      <c r="AB51" s="499"/>
      <c r="AC51" s="499"/>
      <c r="AD51" s="499"/>
      <c r="AE51" s="614"/>
    </row>
    <row r="52" spans="1:31" ht="12.75" customHeight="1">
      <c r="A52" s="382"/>
      <c r="B52" s="378" t="s">
        <v>387</v>
      </c>
      <c r="C52" s="378"/>
      <c r="D52" s="94"/>
      <c r="E52" s="607">
        <v>440</v>
      </c>
      <c r="F52" s="608"/>
      <c r="G52" s="599">
        <f t="shared" si="5"/>
      </c>
      <c r="H52" s="600"/>
      <c r="I52" s="594" t="s">
        <v>2153</v>
      </c>
      <c r="J52" s="595"/>
      <c r="K52" s="595"/>
      <c r="L52" s="595"/>
      <c r="M52" s="595"/>
      <c r="N52" s="595"/>
      <c r="O52" s="596"/>
      <c r="Q52" s="381" t="s">
        <v>1027</v>
      </c>
      <c r="R52" s="396" t="s">
        <v>525</v>
      </c>
      <c r="S52" s="397"/>
      <c r="T52" s="64"/>
      <c r="U52" s="597">
        <v>620</v>
      </c>
      <c r="V52" s="598"/>
      <c r="W52" s="599">
        <f>IF(T52="","",ROUND(U52*$D$4,-1))</f>
      </c>
      <c r="X52" s="600"/>
      <c r="Y52" s="594" t="s">
        <v>2200</v>
      </c>
      <c r="Z52" s="595"/>
      <c r="AA52" s="595"/>
      <c r="AB52" s="595"/>
      <c r="AC52" s="595"/>
      <c r="AD52" s="595"/>
      <c r="AE52" s="596"/>
    </row>
    <row r="53" spans="1:31" ht="12.75" customHeight="1">
      <c r="A53" s="382"/>
      <c r="B53" s="378" t="s">
        <v>388</v>
      </c>
      <c r="C53" s="378"/>
      <c r="D53" s="94"/>
      <c r="E53" s="607">
        <v>310</v>
      </c>
      <c r="F53" s="608"/>
      <c r="G53" s="599">
        <f t="shared" si="5"/>
      </c>
      <c r="H53" s="600"/>
      <c r="I53" s="594" t="s">
        <v>2154</v>
      </c>
      <c r="J53" s="595"/>
      <c r="K53" s="595"/>
      <c r="L53" s="595"/>
      <c r="M53" s="595"/>
      <c r="N53" s="595"/>
      <c r="O53" s="596"/>
      <c r="Q53" s="382"/>
      <c r="R53" s="389" t="s">
        <v>482</v>
      </c>
      <c r="S53" s="378"/>
      <c r="T53" s="59"/>
      <c r="U53" s="597">
        <v>400</v>
      </c>
      <c r="V53" s="598"/>
      <c r="W53" s="599">
        <f aca="true" t="shared" si="6" ref="W53:W64">IF(T53="","",ROUND(U53*$D$4,-1))</f>
      </c>
      <c r="X53" s="600"/>
      <c r="Y53" s="594" t="s">
        <v>2201</v>
      </c>
      <c r="Z53" s="595"/>
      <c r="AA53" s="595"/>
      <c r="AB53" s="595"/>
      <c r="AC53" s="595"/>
      <c r="AD53" s="595"/>
      <c r="AE53" s="596"/>
    </row>
    <row r="54" spans="1:31" ht="12.75" customHeight="1">
      <c r="A54" s="382"/>
      <c r="B54" s="378" t="s">
        <v>904</v>
      </c>
      <c r="C54" s="378"/>
      <c r="D54" s="94"/>
      <c r="E54" s="607">
        <v>180</v>
      </c>
      <c r="F54" s="608"/>
      <c r="G54" s="599">
        <f t="shared" si="5"/>
      </c>
      <c r="H54" s="600"/>
      <c r="I54" s="594" t="s">
        <v>2155</v>
      </c>
      <c r="J54" s="595"/>
      <c r="K54" s="595"/>
      <c r="L54" s="595"/>
      <c r="M54" s="595"/>
      <c r="N54" s="595"/>
      <c r="O54" s="596"/>
      <c r="Q54" s="382"/>
      <c r="R54" s="389" t="s">
        <v>483</v>
      </c>
      <c r="S54" s="378"/>
      <c r="T54" s="94"/>
      <c r="U54" s="394">
        <v>340</v>
      </c>
      <c r="V54" s="395"/>
      <c r="W54" s="599">
        <f t="shared" si="6"/>
      </c>
      <c r="X54" s="600"/>
      <c r="Y54" s="594" t="s">
        <v>2202</v>
      </c>
      <c r="Z54" s="595"/>
      <c r="AA54" s="595"/>
      <c r="AB54" s="595"/>
      <c r="AC54" s="595"/>
      <c r="AD54" s="595"/>
      <c r="AE54" s="596"/>
    </row>
    <row r="55" spans="1:31" ht="12.75" customHeight="1">
      <c r="A55" s="382"/>
      <c r="B55" s="378" t="s">
        <v>905</v>
      </c>
      <c r="C55" s="378"/>
      <c r="D55" s="94"/>
      <c r="E55" s="607">
        <v>270</v>
      </c>
      <c r="F55" s="608"/>
      <c r="G55" s="599">
        <f>IF(D55="","",ROUND(E55*$D$4,-1))</f>
      </c>
      <c r="H55" s="600"/>
      <c r="I55" s="594" t="s">
        <v>2156</v>
      </c>
      <c r="J55" s="595"/>
      <c r="K55" s="595"/>
      <c r="L55" s="595"/>
      <c r="M55" s="595"/>
      <c r="N55" s="595"/>
      <c r="O55" s="596"/>
      <c r="Q55" s="382"/>
      <c r="R55" s="389" t="s">
        <v>484</v>
      </c>
      <c r="S55" s="378"/>
      <c r="T55" s="94"/>
      <c r="U55" s="394">
        <v>340</v>
      </c>
      <c r="V55" s="395"/>
      <c r="W55" s="599">
        <f t="shared" si="6"/>
      </c>
      <c r="X55" s="600"/>
      <c r="Y55" s="594" t="s">
        <v>2194</v>
      </c>
      <c r="Z55" s="595"/>
      <c r="AA55" s="595"/>
      <c r="AB55" s="595"/>
      <c r="AC55" s="595"/>
      <c r="AD55" s="595"/>
      <c r="AE55" s="596"/>
    </row>
    <row r="56" spans="1:31" ht="12.75" customHeight="1">
      <c r="A56" s="382"/>
      <c r="B56" s="378" t="s">
        <v>906</v>
      </c>
      <c r="C56" s="378"/>
      <c r="D56" s="94"/>
      <c r="E56" s="607">
        <v>400</v>
      </c>
      <c r="F56" s="608"/>
      <c r="G56" s="599">
        <f t="shared" si="5"/>
      </c>
      <c r="H56" s="600"/>
      <c r="I56" s="594" t="s">
        <v>2157</v>
      </c>
      <c r="J56" s="595"/>
      <c r="K56" s="595"/>
      <c r="L56" s="595"/>
      <c r="M56" s="595"/>
      <c r="N56" s="595"/>
      <c r="O56" s="596"/>
      <c r="Q56" s="382"/>
      <c r="R56" s="389" t="s">
        <v>485</v>
      </c>
      <c r="S56" s="378"/>
      <c r="T56" s="94"/>
      <c r="U56" s="394">
        <v>400</v>
      </c>
      <c r="V56" s="395"/>
      <c r="W56" s="599">
        <f t="shared" si="6"/>
      </c>
      <c r="X56" s="600"/>
      <c r="Y56" s="594" t="s">
        <v>2195</v>
      </c>
      <c r="Z56" s="595"/>
      <c r="AA56" s="595"/>
      <c r="AB56" s="595"/>
      <c r="AC56" s="595"/>
      <c r="AD56" s="595"/>
      <c r="AE56" s="596"/>
    </row>
    <row r="57" spans="1:31" ht="12.75" customHeight="1">
      <c r="A57" s="382"/>
      <c r="B57" s="378" t="s">
        <v>391</v>
      </c>
      <c r="C57" s="378"/>
      <c r="D57" s="94"/>
      <c r="E57" s="607">
        <v>410</v>
      </c>
      <c r="F57" s="608"/>
      <c r="G57" s="599">
        <f t="shared" si="5"/>
      </c>
      <c r="H57" s="600"/>
      <c r="I57" s="594" t="s">
        <v>2158</v>
      </c>
      <c r="J57" s="595"/>
      <c r="K57" s="595"/>
      <c r="L57" s="595"/>
      <c r="M57" s="595"/>
      <c r="N57" s="595"/>
      <c r="O57" s="596"/>
      <c r="Q57" s="382"/>
      <c r="R57" s="389" t="s">
        <v>486</v>
      </c>
      <c r="S57" s="378"/>
      <c r="T57" s="94"/>
      <c r="U57" s="394">
        <v>450</v>
      </c>
      <c r="V57" s="395"/>
      <c r="W57" s="599">
        <f t="shared" si="6"/>
      </c>
      <c r="X57" s="600"/>
      <c r="Y57" s="594" t="s">
        <v>2196</v>
      </c>
      <c r="Z57" s="595"/>
      <c r="AA57" s="595"/>
      <c r="AB57" s="595"/>
      <c r="AC57" s="595"/>
      <c r="AD57" s="595"/>
      <c r="AE57" s="596"/>
    </row>
    <row r="58" spans="1:31" ht="12.75" customHeight="1">
      <c r="A58" s="382"/>
      <c r="B58" s="378" t="s">
        <v>517</v>
      </c>
      <c r="C58" s="378"/>
      <c r="D58" s="94"/>
      <c r="E58" s="607">
        <v>230</v>
      </c>
      <c r="F58" s="608"/>
      <c r="G58" s="599">
        <f t="shared" si="5"/>
      </c>
      <c r="H58" s="600"/>
      <c r="I58" s="594" t="s">
        <v>2159</v>
      </c>
      <c r="J58" s="595"/>
      <c r="K58" s="595"/>
      <c r="L58" s="595"/>
      <c r="M58" s="595"/>
      <c r="N58" s="595"/>
      <c r="O58" s="596"/>
      <c r="Q58" s="382"/>
      <c r="R58" s="389" t="s">
        <v>487</v>
      </c>
      <c r="S58" s="378"/>
      <c r="T58" s="94"/>
      <c r="U58" s="394">
        <v>280</v>
      </c>
      <c r="V58" s="395"/>
      <c r="W58" s="599">
        <f t="shared" si="6"/>
      </c>
      <c r="X58" s="600"/>
      <c r="Y58" s="594" t="s">
        <v>240</v>
      </c>
      <c r="Z58" s="595"/>
      <c r="AA58" s="595"/>
      <c r="AB58" s="595"/>
      <c r="AC58" s="595"/>
      <c r="AD58" s="595"/>
      <c r="AE58" s="596"/>
    </row>
    <row r="59" spans="1:31" ht="12.75" customHeight="1">
      <c r="A59" s="382"/>
      <c r="B59" s="378" t="s">
        <v>392</v>
      </c>
      <c r="C59" s="378"/>
      <c r="D59" s="94"/>
      <c r="E59" s="607">
        <v>530</v>
      </c>
      <c r="F59" s="608"/>
      <c r="G59" s="599">
        <f t="shared" si="5"/>
      </c>
      <c r="H59" s="600"/>
      <c r="I59" s="594" t="s">
        <v>2160</v>
      </c>
      <c r="J59" s="595"/>
      <c r="K59" s="595"/>
      <c r="L59" s="595"/>
      <c r="M59" s="595"/>
      <c r="N59" s="595"/>
      <c r="O59" s="596"/>
      <c r="Q59" s="382"/>
      <c r="R59" s="389" t="s">
        <v>488</v>
      </c>
      <c r="S59" s="378"/>
      <c r="T59" s="94"/>
      <c r="U59" s="394">
        <v>420</v>
      </c>
      <c r="V59" s="395"/>
      <c r="W59" s="599">
        <f t="shared" si="6"/>
      </c>
      <c r="X59" s="600"/>
      <c r="Y59" s="594" t="s">
        <v>241</v>
      </c>
      <c r="Z59" s="595"/>
      <c r="AA59" s="595"/>
      <c r="AB59" s="595"/>
      <c r="AC59" s="595"/>
      <c r="AD59" s="595"/>
      <c r="AE59" s="596"/>
    </row>
    <row r="60" spans="1:31" ht="12.75" customHeight="1">
      <c r="A60" s="382"/>
      <c r="B60" s="378" t="s">
        <v>1894</v>
      </c>
      <c r="C60" s="378"/>
      <c r="D60" s="94"/>
      <c r="E60" s="607">
        <v>380</v>
      </c>
      <c r="F60" s="608"/>
      <c r="G60" s="599">
        <f t="shared" si="5"/>
      </c>
      <c r="H60" s="600"/>
      <c r="I60" s="594" t="s">
        <v>2471</v>
      </c>
      <c r="J60" s="595"/>
      <c r="K60" s="595"/>
      <c r="L60" s="595"/>
      <c r="M60" s="595"/>
      <c r="N60" s="595"/>
      <c r="O60" s="596"/>
      <c r="Q60" s="382"/>
      <c r="R60" s="389" t="s">
        <v>489</v>
      </c>
      <c r="S60" s="378"/>
      <c r="T60" s="94"/>
      <c r="U60" s="394">
        <v>400</v>
      </c>
      <c r="V60" s="395"/>
      <c r="W60" s="599">
        <f t="shared" si="6"/>
      </c>
      <c r="X60" s="600"/>
      <c r="Y60" s="594" t="s">
        <v>243</v>
      </c>
      <c r="Z60" s="595"/>
      <c r="AA60" s="595"/>
      <c r="AB60" s="595"/>
      <c r="AC60" s="595"/>
      <c r="AD60" s="595"/>
      <c r="AE60" s="596"/>
    </row>
    <row r="61" spans="1:31" ht="12.75" customHeight="1">
      <c r="A61" s="382"/>
      <c r="B61" s="378" t="s">
        <v>1895</v>
      </c>
      <c r="C61" s="378"/>
      <c r="D61" s="94"/>
      <c r="E61" s="607">
        <v>300</v>
      </c>
      <c r="F61" s="608"/>
      <c r="G61" s="599">
        <f>IF(D61="","",ROUND(E61*$D$4,-1))</f>
      </c>
      <c r="H61" s="600"/>
      <c r="I61" s="594" t="s">
        <v>2470</v>
      </c>
      <c r="J61" s="595"/>
      <c r="K61" s="595"/>
      <c r="L61" s="595"/>
      <c r="M61" s="595"/>
      <c r="N61" s="595"/>
      <c r="O61" s="596"/>
      <c r="Q61" s="382"/>
      <c r="R61" s="389" t="s">
        <v>490</v>
      </c>
      <c r="S61" s="378"/>
      <c r="T61" s="94"/>
      <c r="U61" s="394">
        <v>500</v>
      </c>
      <c r="V61" s="395"/>
      <c r="W61" s="599">
        <f t="shared" si="6"/>
      </c>
      <c r="X61" s="600"/>
      <c r="Y61" s="594" t="s">
        <v>2197</v>
      </c>
      <c r="Z61" s="595"/>
      <c r="AA61" s="595"/>
      <c r="AB61" s="595"/>
      <c r="AC61" s="595"/>
      <c r="AD61" s="595"/>
      <c r="AE61" s="596"/>
    </row>
    <row r="62" spans="1:31" ht="12.75" customHeight="1">
      <c r="A62" s="382"/>
      <c r="B62" s="378" t="s">
        <v>1261</v>
      </c>
      <c r="C62" s="378"/>
      <c r="D62" s="94"/>
      <c r="E62" s="607">
        <v>340</v>
      </c>
      <c r="F62" s="608"/>
      <c r="G62" s="599">
        <f>IF(D62="","",ROUND(E62*$D$4,-1))</f>
      </c>
      <c r="H62" s="600"/>
      <c r="I62" s="594" t="s">
        <v>2161</v>
      </c>
      <c r="J62" s="595"/>
      <c r="K62" s="595"/>
      <c r="L62" s="595"/>
      <c r="M62" s="595"/>
      <c r="N62" s="595"/>
      <c r="O62" s="596"/>
      <c r="Q62" s="382"/>
      <c r="R62" s="389" t="s">
        <v>526</v>
      </c>
      <c r="S62" s="378"/>
      <c r="T62" s="94"/>
      <c r="U62" s="597">
        <v>400</v>
      </c>
      <c r="V62" s="598"/>
      <c r="W62" s="599">
        <f t="shared" si="6"/>
      </c>
      <c r="X62" s="600"/>
      <c r="Y62" s="594" t="s">
        <v>245</v>
      </c>
      <c r="Z62" s="595"/>
      <c r="AA62" s="595"/>
      <c r="AB62" s="595"/>
      <c r="AC62" s="595"/>
      <c r="AD62" s="595"/>
      <c r="AE62" s="596"/>
    </row>
    <row r="63" spans="1:31" ht="12.75" customHeight="1">
      <c r="A63" s="382"/>
      <c r="B63" s="378" t="s">
        <v>1262</v>
      </c>
      <c r="C63" s="378"/>
      <c r="D63" s="94"/>
      <c r="E63" s="607">
        <v>250</v>
      </c>
      <c r="F63" s="608"/>
      <c r="G63" s="599">
        <f t="shared" si="5"/>
      </c>
      <c r="H63" s="600"/>
      <c r="I63" s="594" t="s">
        <v>1263</v>
      </c>
      <c r="J63" s="595"/>
      <c r="K63" s="595"/>
      <c r="L63" s="595"/>
      <c r="M63" s="595"/>
      <c r="N63" s="595"/>
      <c r="O63" s="596"/>
      <c r="Q63" s="382"/>
      <c r="R63" s="389" t="s">
        <v>492</v>
      </c>
      <c r="S63" s="378"/>
      <c r="T63" s="94"/>
      <c r="U63" s="597">
        <v>490</v>
      </c>
      <c r="V63" s="598"/>
      <c r="W63" s="599">
        <f t="shared" si="6"/>
      </c>
      <c r="X63" s="600"/>
      <c r="Y63" s="594" t="s">
        <v>2198</v>
      </c>
      <c r="Z63" s="595"/>
      <c r="AA63" s="595"/>
      <c r="AB63" s="595"/>
      <c r="AC63" s="595"/>
      <c r="AD63" s="595"/>
      <c r="AE63" s="596"/>
    </row>
    <row r="64" spans="1:31" ht="12.75" customHeight="1">
      <c r="A64" s="382"/>
      <c r="B64" s="402" t="s">
        <v>395</v>
      </c>
      <c r="C64" s="402"/>
      <c r="D64" s="94"/>
      <c r="E64" s="611">
        <v>450</v>
      </c>
      <c r="F64" s="612"/>
      <c r="G64" s="609">
        <f t="shared" si="5"/>
      </c>
      <c r="H64" s="610"/>
      <c r="I64" s="591" t="s">
        <v>2162</v>
      </c>
      <c r="J64" s="592"/>
      <c r="K64" s="592"/>
      <c r="L64" s="592"/>
      <c r="M64" s="592"/>
      <c r="N64" s="592"/>
      <c r="O64" s="593"/>
      <c r="Q64" s="382"/>
      <c r="R64" s="401" t="s">
        <v>493</v>
      </c>
      <c r="S64" s="402"/>
      <c r="T64" s="94"/>
      <c r="U64" s="597">
        <v>460</v>
      </c>
      <c r="V64" s="598"/>
      <c r="W64" s="599">
        <f t="shared" si="6"/>
      </c>
      <c r="X64" s="600"/>
      <c r="Y64" s="594" t="s">
        <v>2199</v>
      </c>
      <c r="Z64" s="595"/>
      <c r="AA64" s="595"/>
      <c r="AB64" s="595"/>
      <c r="AC64" s="595"/>
      <c r="AD64" s="595"/>
      <c r="AE64" s="596"/>
    </row>
    <row r="65" spans="1:31" ht="12.75" customHeight="1">
      <c r="A65" s="383"/>
      <c r="B65" s="404" t="s">
        <v>991</v>
      </c>
      <c r="C65" s="404"/>
      <c r="D65" s="405"/>
      <c r="E65" s="601">
        <f>SUBTOTAL(9,E50:F64)</f>
        <v>5020</v>
      </c>
      <c r="F65" s="602"/>
      <c r="G65" s="435">
        <f>SUBTOTAL(9,G50:H64)</f>
        <v>0</v>
      </c>
      <c r="H65" s="436"/>
      <c r="I65" s="613"/>
      <c r="J65" s="499"/>
      <c r="K65" s="499"/>
      <c r="L65" s="499"/>
      <c r="M65" s="499"/>
      <c r="N65" s="499"/>
      <c r="O65" s="614"/>
      <c r="Q65" s="383"/>
      <c r="R65" s="403" t="s">
        <v>991</v>
      </c>
      <c r="S65" s="404"/>
      <c r="T65" s="415"/>
      <c r="U65" s="601">
        <f>SUBTOTAL(9,U52:V64)</f>
        <v>5500</v>
      </c>
      <c r="V65" s="602"/>
      <c r="W65" s="419">
        <f>SUBTOTAL(9,W52:X64)</f>
        <v>0</v>
      </c>
      <c r="X65" s="420"/>
      <c r="Y65" s="618"/>
      <c r="Z65" s="618"/>
      <c r="AA65" s="618"/>
      <c r="AB65" s="618"/>
      <c r="AC65" s="618"/>
      <c r="AD65" s="618"/>
      <c r="AE65" s="619"/>
    </row>
    <row r="66" spans="1:15" ht="12.75" customHeight="1">
      <c r="A66" s="381" t="s">
        <v>1028</v>
      </c>
      <c r="B66" s="396" t="s">
        <v>351</v>
      </c>
      <c r="C66" s="397"/>
      <c r="D66" s="58"/>
      <c r="E66" s="603">
        <v>180</v>
      </c>
      <c r="F66" s="604"/>
      <c r="G66" s="605">
        <f aca="true" t="shared" si="7" ref="G66:G78">IF(D66="","",ROUND(E66*$D$4,-1))</f>
      </c>
      <c r="H66" s="606"/>
      <c r="I66" s="479" t="s">
        <v>2163</v>
      </c>
      <c r="J66" s="480"/>
      <c r="K66" s="480"/>
      <c r="L66" s="480"/>
      <c r="M66" s="480"/>
      <c r="N66" s="480"/>
      <c r="O66" s="481"/>
    </row>
    <row r="67" spans="1:31" ht="12.75" customHeight="1">
      <c r="A67" s="382"/>
      <c r="B67" s="389" t="s">
        <v>352</v>
      </c>
      <c r="C67" s="378"/>
      <c r="D67" s="59"/>
      <c r="E67" s="607">
        <v>480</v>
      </c>
      <c r="F67" s="608"/>
      <c r="G67" s="599">
        <f t="shared" si="7"/>
      </c>
      <c r="H67" s="600"/>
      <c r="I67" s="423" t="s">
        <v>2164</v>
      </c>
      <c r="J67" s="424"/>
      <c r="K67" s="424"/>
      <c r="L67" s="424"/>
      <c r="M67" s="424"/>
      <c r="N67" s="424"/>
      <c r="O67" s="425"/>
      <c r="Y67" s="15"/>
      <c r="Z67" s="15"/>
      <c r="AA67" s="15"/>
      <c r="AB67" s="15"/>
      <c r="AC67" s="15"/>
      <c r="AD67" s="15"/>
      <c r="AE67" s="15"/>
    </row>
    <row r="68" spans="1:31" ht="12.75" customHeight="1">
      <c r="A68" s="382"/>
      <c r="B68" s="389" t="s">
        <v>777</v>
      </c>
      <c r="C68" s="378"/>
      <c r="D68" s="94"/>
      <c r="E68" s="607">
        <v>580</v>
      </c>
      <c r="F68" s="608"/>
      <c r="G68" s="599">
        <f t="shared" si="7"/>
      </c>
      <c r="H68" s="600"/>
      <c r="I68" s="423" t="s">
        <v>2165</v>
      </c>
      <c r="J68" s="424"/>
      <c r="K68" s="424"/>
      <c r="L68" s="424"/>
      <c r="M68" s="424"/>
      <c r="N68" s="424"/>
      <c r="O68" s="425"/>
      <c r="Q68" s="524" t="s">
        <v>1029</v>
      </c>
      <c r="R68" s="497"/>
      <c r="S68" s="497"/>
      <c r="T68" s="525"/>
      <c r="U68" s="414">
        <f>SUBTOTAL(9,E6:F79,U6:V65)</f>
        <v>46580</v>
      </c>
      <c r="V68" s="414"/>
      <c r="W68" s="414">
        <f>SUBTOTAL(9,G6:H79,W6:X65)</f>
        <v>0</v>
      </c>
      <c r="X68" s="414"/>
      <c r="Y68" s="15"/>
      <c r="Z68" s="15"/>
      <c r="AA68" s="15"/>
      <c r="AB68" s="15"/>
      <c r="AC68" s="15"/>
      <c r="AD68" s="15"/>
      <c r="AE68" s="15"/>
    </row>
    <row r="69" spans="1:31" ht="12.75" customHeight="1">
      <c r="A69" s="382"/>
      <c r="B69" s="389" t="s">
        <v>354</v>
      </c>
      <c r="C69" s="378"/>
      <c r="D69" s="94"/>
      <c r="E69" s="607">
        <v>350</v>
      </c>
      <c r="F69" s="608"/>
      <c r="G69" s="599">
        <f t="shared" si="7"/>
      </c>
      <c r="H69" s="600"/>
      <c r="I69" s="423" t="s">
        <v>2166</v>
      </c>
      <c r="J69" s="424"/>
      <c r="K69" s="424"/>
      <c r="L69" s="424"/>
      <c r="M69" s="424"/>
      <c r="N69" s="424"/>
      <c r="O69" s="425"/>
      <c r="Q69" s="33"/>
      <c r="R69" s="33"/>
      <c r="S69" s="33"/>
      <c r="T69" s="33"/>
      <c r="U69" s="73"/>
      <c r="V69" s="73"/>
      <c r="W69" s="73"/>
      <c r="X69" s="73"/>
      <c r="Y69" s="15"/>
      <c r="Z69" s="15"/>
      <c r="AA69" s="15"/>
      <c r="AB69" s="15"/>
      <c r="AC69" s="15"/>
      <c r="AD69" s="15"/>
      <c r="AE69" s="15"/>
    </row>
    <row r="70" spans="1:31" ht="12.75" customHeight="1">
      <c r="A70" s="382"/>
      <c r="B70" s="389" t="s">
        <v>518</v>
      </c>
      <c r="C70" s="378"/>
      <c r="D70" s="94"/>
      <c r="E70" s="607">
        <v>510</v>
      </c>
      <c r="F70" s="608"/>
      <c r="G70" s="599">
        <f t="shared" si="7"/>
      </c>
      <c r="H70" s="600"/>
      <c r="I70" s="423" t="s">
        <v>2167</v>
      </c>
      <c r="J70" s="424"/>
      <c r="K70" s="424"/>
      <c r="L70" s="424"/>
      <c r="M70" s="424"/>
      <c r="N70" s="424"/>
      <c r="O70" s="425"/>
      <c r="Q70" s="33"/>
      <c r="R70" s="33"/>
      <c r="S70" s="33"/>
      <c r="T70" s="33"/>
      <c r="U70" s="73"/>
      <c r="V70" s="73"/>
      <c r="W70" s="73"/>
      <c r="X70" s="73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82"/>
      <c r="B71" s="389" t="s">
        <v>356</v>
      </c>
      <c r="C71" s="378"/>
      <c r="D71" s="94"/>
      <c r="E71" s="607">
        <v>210</v>
      </c>
      <c r="F71" s="608"/>
      <c r="G71" s="599">
        <f t="shared" si="7"/>
      </c>
      <c r="H71" s="600"/>
      <c r="I71" s="423" t="s">
        <v>242</v>
      </c>
      <c r="J71" s="424"/>
      <c r="K71" s="424"/>
      <c r="L71" s="424"/>
      <c r="M71" s="424"/>
      <c r="N71" s="424"/>
      <c r="O71" s="425"/>
      <c r="Q71" s="33"/>
      <c r="R71" s="33"/>
      <c r="S71" s="33"/>
      <c r="T71" s="33"/>
      <c r="U71" s="73"/>
      <c r="V71" s="73"/>
      <c r="W71" s="73"/>
      <c r="X71" s="73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82"/>
      <c r="B72" s="389" t="s">
        <v>357</v>
      </c>
      <c r="C72" s="378"/>
      <c r="D72" s="94"/>
      <c r="E72" s="607">
        <v>460</v>
      </c>
      <c r="F72" s="608"/>
      <c r="G72" s="599">
        <f t="shared" si="7"/>
      </c>
      <c r="H72" s="600"/>
      <c r="I72" s="423" t="s">
        <v>244</v>
      </c>
      <c r="J72" s="424"/>
      <c r="K72" s="424"/>
      <c r="L72" s="424"/>
      <c r="M72" s="424"/>
      <c r="N72" s="424"/>
      <c r="O72" s="425"/>
      <c r="Q72" s="33"/>
      <c r="R72" s="33"/>
      <c r="S72" s="33"/>
      <c r="T72" s="33"/>
      <c r="U72" s="73"/>
      <c r="V72" s="73"/>
      <c r="W72" s="73"/>
      <c r="X72" s="73"/>
      <c r="Y72" s="15"/>
      <c r="Z72" s="15"/>
      <c r="AA72" s="15"/>
      <c r="AB72" s="15"/>
      <c r="AC72" s="15"/>
      <c r="AD72" s="15"/>
      <c r="AE72" s="15"/>
    </row>
    <row r="73" spans="1:31" ht="12.75" customHeight="1">
      <c r="A73" s="382"/>
      <c r="B73" s="389" t="s">
        <v>1543</v>
      </c>
      <c r="C73" s="378"/>
      <c r="D73" s="94"/>
      <c r="E73" s="607">
        <v>210</v>
      </c>
      <c r="F73" s="608"/>
      <c r="G73" s="599">
        <f t="shared" si="7"/>
      </c>
      <c r="H73" s="600"/>
      <c r="I73" s="423" t="s">
        <v>2168</v>
      </c>
      <c r="J73" s="424"/>
      <c r="K73" s="424"/>
      <c r="L73" s="424"/>
      <c r="M73" s="424"/>
      <c r="N73" s="424"/>
      <c r="O73" s="425"/>
      <c r="Q73" s="33"/>
      <c r="R73" s="33"/>
      <c r="S73" s="33"/>
      <c r="T73" s="33"/>
      <c r="U73" s="73"/>
      <c r="V73" s="73"/>
      <c r="W73" s="73"/>
      <c r="X73" s="73"/>
      <c r="Y73" s="15"/>
      <c r="Z73" s="15"/>
      <c r="AA73" s="15"/>
      <c r="AB73" s="15"/>
      <c r="AC73" s="15"/>
      <c r="AD73" s="15"/>
      <c r="AE73" s="15"/>
    </row>
    <row r="74" spans="1:31" ht="12.75" customHeight="1">
      <c r="A74" s="382"/>
      <c r="B74" s="389" t="s">
        <v>1542</v>
      </c>
      <c r="C74" s="378"/>
      <c r="D74" s="94"/>
      <c r="E74" s="607">
        <v>310</v>
      </c>
      <c r="F74" s="608"/>
      <c r="G74" s="599">
        <f>IF(D74="","",ROUND(E74*$D$4,-1))</f>
      </c>
      <c r="H74" s="600"/>
      <c r="I74" s="423" t="s">
        <v>2169</v>
      </c>
      <c r="J74" s="424"/>
      <c r="K74" s="424"/>
      <c r="L74" s="424"/>
      <c r="M74" s="424"/>
      <c r="N74" s="424"/>
      <c r="O74" s="425"/>
      <c r="P74" s="15"/>
      <c r="Q74" s="15"/>
      <c r="R74" s="33"/>
      <c r="S74" s="33"/>
      <c r="T74" s="33"/>
      <c r="U74" s="73"/>
      <c r="V74" s="73"/>
      <c r="W74" s="73"/>
      <c r="X74" s="73"/>
      <c r="Y74" s="15"/>
      <c r="Z74" s="15"/>
      <c r="AA74" s="15"/>
      <c r="AB74" s="15"/>
      <c r="AC74" s="15"/>
      <c r="AD74" s="15"/>
      <c r="AE74" s="15"/>
    </row>
    <row r="75" spans="1:31" ht="12.75" customHeight="1">
      <c r="A75" s="382"/>
      <c r="B75" s="389" t="s">
        <v>359</v>
      </c>
      <c r="C75" s="378"/>
      <c r="D75" s="94"/>
      <c r="E75" s="607">
        <v>410</v>
      </c>
      <c r="F75" s="608"/>
      <c r="G75" s="599">
        <f t="shared" si="7"/>
      </c>
      <c r="H75" s="600"/>
      <c r="I75" s="423" t="s">
        <v>246</v>
      </c>
      <c r="J75" s="424"/>
      <c r="K75" s="424"/>
      <c r="L75" s="424"/>
      <c r="M75" s="424"/>
      <c r="N75" s="424"/>
      <c r="O75" s="42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</row>
    <row r="76" spans="1:31" ht="12.75" customHeight="1">
      <c r="A76" s="382"/>
      <c r="B76" s="389" t="s">
        <v>360</v>
      </c>
      <c r="C76" s="378"/>
      <c r="D76" s="94"/>
      <c r="E76" s="607">
        <v>450</v>
      </c>
      <c r="F76" s="608"/>
      <c r="G76" s="599">
        <f t="shared" si="7"/>
      </c>
      <c r="H76" s="600"/>
      <c r="I76" s="423" t="s">
        <v>247</v>
      </c>
      <c r="J76" s="424"/>
      <c r="K76" s="424"/>
      <c r="L76" s="424"/>
      <c r="M76" s="424"/>
      <c r="N76" s="424"/>
      <c r="O76" s="42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1:31" ht="12.75" customHeight="1">
      <c r="A77" s="382"/>
      <c r="B77" s="389" t="s">
        <v>361</v>
      </c>
      <c r="C77" s="378"/>
      <c r="D77" s="94"/>
      <c r="E77" s="597">
        <v>410</v>
      </c>
      <c r="F77" s="598"/>
      <c r="G77" s="599">
        <f t="shared" si="7"/>
      </c>
      <c r="H77" s="600"/>
      <c r="I77" s="398" t="s">
        <v>2170</v>
      </c>
      <c r="J77" s="399"/>
      <c r="K77" s="399"/>
      <c r="L77" s="399"/>
      <c r="M77" s="399"/>
      <c r="N77" s="399"/>
      <c r="O77" s="40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1:31" ht="12.75" customHeight="1">
      <c r="A78" s="382"/>
      <c r="B78" s="401" t="s">
        <v>519</v>
      </c>
      <c r="C78" s="402"/>
      <c r="D78" s="94"/>
      <c r="E78" s="597">
        <v>370</v>
      </c>
      <c r="F78" s="598"/>
      <c r="G78" s="609">
        <f t="shared" si="7"/>
      </c>
      <c r="H78" s="610"/>
      <c r="I78" s="398" t="s">
        <v>248</v>
      </c>
      <c r="J78" s="399"/>
      <c r="K78" s="399"/>
      <c r="L78" s="399"/>
      <c r="M78" s="399"/>
      <c r="N78" s="399"/>
      <c r="O78" s="40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1:31" ht="12.75" customHeight="1">
      <c r="A79" s="383"/>
      <c r="B79" s="403" t="s">
        <v>991</v>
      </c>
      <c r="C79" s="404"/>
      <c r="D79" s="405"/>
      <c r="E79" s="419">
        <f>SUBTOTAL(9,E66:F78)</f>
        <v>4930</v>
      </c>
      <c r="F79" s="420"/>
      <c r="G79" s="419">
        <f>SUBTOTAL(9,G66:H78)</f>
        <v>0</v>
      </c>
      <c r="H79" s="420"/>
      <c r="I79" s="613"/>
      <c r="J79" s="499"/>
      <c r="K79" s="499"/>
      <c r="L79" s="499"/>
      <c r="M79" s="499"/>
      <c r="N79" s="499"/>
      <c r="O79" s="614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1:31" ht="12.75" customHeight="1">
      <c r="A80" s="527" t="s">
        <v>1456</v>
      </c>
      <c r="B80" s="527"/>
      <c r="C80" s="527"/>
      <c r="D80" s="527"/>
      <c r="E80" s="527"/>
      <c r="F80" s="527"/>
      <c r="G80" s="527"/>
      <c r="H80" s="527"/>
      <c r="I80" s="527"/>
      <c r="J80" s="527"/>
      <c r="K80" s="527"/>
      <c r="L80" s="527"/>
      <c r="M80" s="527"/>
      <c r="N80" s="527"/>
      <c r="O80" s="527"/>
      <c r="P80" s="527"/>
      <c r="Q80" s="527"/>
      <c r="R80" s="527"/>
      <c r="S80" s="527"/>
      <c r="T80" s="527"/>
      <c r="U80" s="527"/>
      <c r="V80" s="527"/>
      <c r="W80" s="527"/>
      <c r="X80" s="527"/>
      <c r="Y80" s="527"/>
      <c r="Z80" s="527"/>
      <c r="AA80" s="527"/>
      <c r="AB80" s="527"/>
      <c r="AC80" s="527"/>
      <c r="AD80" s="527"/>
      <c r="AE80" s="527"/>
    </row>
    <row r="81" spans="2:15" ht="12.75" customHeight="1">
      <c r="B81" s="29"/>
      <c r="C81" s="29"/>
      <c r="D81" s="30"/>
      <c r="E81" s="92"/>
      <c r="F81" s="92"/>
      <c r="G81" s="92"/>
      <c r="H81" s="92"/>
      <c r="I81" s="31"/>
      <c r="J81" s="31"/>
      <c r="K81" s="31"/>
      <c r="L81" s="31"/>
      <c r="M81" s="31"/>
      <c r="N81" s="31"/>
      <c r="O81" s="31"/>
    </row>
    <row r="82" spans="2:15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2:15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</row>
    <row r="85" spans="2:15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2:15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ht="12.75" customHeight="1"/>
    <row r="89" ht="12.75" customHeight="1"/>
    <row r="90" ht="12.75" customHeight="1"/>
    <row r="91" spans="2:15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</sheetData>
  <sheetProtection password="DE98" sheet="1"/>
  <protectedRanges>
    <protectedRange sqref="D4 D41:D48 W52:X64 W6:X22 D24:D39 D50:D64 T6:T22 T24:T50 T52:T64 G24:H39 D6:D22 W24:X50 D66:D78 G66:H78 G6:H22 G50:H64 G41:H48" name="範囲1"/>
  </protectedRanges>
  <mergeCells count="574">
    <mergeCell ref="A80:AE80"/>
    <mergeCell ref="A66:A79"/>
    <mergeCell ref="A50:A65"/>
    <mergeCell ref="A41:A49"/>
    <mergeCell ref="B7:C7"/>
    <mergeCell ref="E7:F7"/>
    <mergeCell ref="G7:H7"/>
    <mergeCell ref="I7:O7"/>
    <mergeCell ref="A24:A40"/>
    <mergeCell ref="A6:A23"/>
    <mergeCell ref="E43:F43"/>
    <mergeCell ref="G35:H35"/>
    <mergeCell ref="G74:H74"/>
    <mergeCell ref="B78:C78"/>
    <mergeCell ref="E78:F78"/>
    <mergeCell ref="B77:C77"/>
    <mergeCell ref="B76:C76"/>
    <mergeCell ref="E77:F77"/>
    <mergeCell ref="G78:H78"/>
    <mergeCell ref="B74:C74"/>
    <mergeCell ref="R25:S25"/>
    <mergeCell ref="U25:V25"/>
    <mergeCell ref="R30:S30"/>
    <mergeCell ref="U27:V27"/>
    <mergeCell ref="U29:V29"/>
    <mergeCell ref="R38:S38"/>
    <mergeCell ref="R28:S28"/>
    <mergeCell ref="R32:S32"/>
    <mergeCell ref="R37:S37"/>
    <mergeCell ref="B56:C56"/>
    <mergeCell ref="B58:C58"/>
    <mergeCell ref="B48:C48"/>
    <mergeCell ref="E51:F51"/>
    <mergeCell ref="B50:C50"/>
    <mergeCell ref="B57:C57"/>
    <mergeCell ref="E50:F50"/>
    <mergeCell ref="B52:C52"/>
    <mergeCell ref="B49:D49"/>
    <mergeCell ref="B51:C51"/>
    <mergeCell ref="I39:O39"/>
    <mergeCell ref="G36:H36"/>
    <mergeCell ref="I37:O37"/>
    <mergeCell ref="E58:F58"/>
    <mergeCell ref="E56:F56"/>
    <mergeCell ref="E57:F57"/>
    <mergeCell ref="G53:H53"/>
    <mergeCell ref="I36:O36"/>
    <mergeCell ref="I51:O51"/>
    <mergeCell ref="E49:F49"/>
    <mergeCell ref="B59:C59"/>
    <mergeCell ref="B44:C44"/>
    <mergeCell ref="E39:F39"/>
    <mergeCell ref="G39:H39"/>
    <mergeCell ref="G43:H43"/>
    <mergeCell ref="E40:F40"/>
    <mergeCell ref="E47:F47"/>
    <mergeCell ref="B47:C47"/>
    <mergeCell ref="G42:H42"/>
    <mergeCell ref="G40:H40"/>
    <mergeCell ref="B41:C41"/>
    <mergeCell ref="B39:C39"/>
    <mergeCell ref="B42:C42"/>
    <mergeCell ref="B36:C36"/>
    <mergeCell ref="B40:D40"/>
    <mergeCell ref="B38:C38"/>
    <mergeCell ref="E63:F63"/>
    <mergeCell ref="I18:O18"/>
    <mergeCell ref="B65:D65"/>
    <mergeCell ref="E62:F62"/>
    <mergeCell ref="E26:F26"/>
    <mergeCell ref="B62:C62"/>
    <mergeCell ref="B64:C64"/>
    <mergeCell ref="B55:C55"/>
    <mergeCell ref="E55:F55"/>
    <mergeCell ref="B46:C46"/>
    <mergeCell ref="G31:H31"/>
    <mergeCell ref="G33:H33"/>
    <mergeCell ref="G34:H34"/>
    <mergeCell ref="G30:H30"/>
    <mergeCell ref="G38:H38"/>
    <mergeCell ref="E30:F30"/>
    <mergeCell ref="E37:F37"/>
    <mergeCell ref="E32:F32"/>
    <mergeCell ref="E31:F31"/>
    <mergeCell ref="G32:H32"/>
    <mergeCell ref="G17:H17"/>
    <mergeCell ref="E60:F60"/>
    <mergeCell ref="E35:F35"/>
    <mergeCell ref="B8:C8"/>
    <mergeCell ref="B23:D23"/>
    <mergeCell ref="B15:C15"/>
    <mergeCell ref="B17:C17"/>
    <mergeCell ref="B16:C16"/>
    <mergeCell ref="B21:C21"/>
    <mergeCell ref="B11:C11"/>
    <mergeCell ref="E11:F11"/>
    <mergeCell ref="E18:F18"/>
    <mergeCell ref="E20:F20"/>
    <mergeCell ref="B14:C14"/>
    <mergeCell ref="B75:C75"/>
    <mergeCell ref="B63:C63"/>
    <mergeCell ref="B13:C13"/>
    <mergeCell ref="B19:C19"/>
    <mergeCell ref="E29:F29"/>
    <mergeCell ref="E33:F33"/>
    <mergeCell ref="G11:H11"/>
    <mergeCell ref="V3:W3"/>
    <mergeCell ref="E5:F5"/>
    <mergeCell ref="G5:H5"/>
    <mergeCell ref="E9:F9"/>
    <mergeCell ref="U6:V6"/>
    <mergeCell ref="G6:H6"/>
    <mergeCell ref="I8:O8"/>
    <mergeCell ref="W8:X8"/>
    <mergeCell ref="I9:O9"/>
    <mergeCell ref="B29:C29"/>
    <mergeCell ref="D4:F4"/>
    <mergeCell ref="AB4:AD4"/>
    <mergeCell ref="Y4:Z4"/>
    <mergeCell ref="G13:H13"/>
    <mergeCell ref="E16:F16"/>
    <mergeCell ref="E14:F14"/>
    <mergeCell ref="R7:S7"/>
    <mergeCell ref="I6:O6"/>
    <mergeCell ref="E8:F8"/>
    <mergeCell ref="E27:F27"/>
    <mergeCell ref="B24:C24"/>
    <mergeCell ref="E25:F25"/>
    <mergeCell ref="E24:F24"/>
    <mergeCell ref="E28:F28"/>
    <mergeCell ref="B28:C28"/>
    <mergeCell ref="B26:C26"/>
    <mergeCell ref="B27:C27"/>
    <mergeCell ref="B30:C30"/>
    <mergeCell ref="B35:C35"/>
    <mergeCell ref="E38:F38"/>
    <mergeCell ref="E34:F34"/>
    <mergeCell ref="B33:C33"/>
    <mergeCell ref="B32:C32"/>
    <mergeCell ref="B31:C31"/>
    <mergeCell ref="B34:C34"/>
    <mergeCell ref="E36:F36"/>
    <mergeCell ref="B37:C37"/>
    <mergeCell ref="E15:F15"/>
    <mergeCell ref="B20:C20"/>
    <mergeCell ref="B25:C25"/>
    <mergeCell ref="B18:C18"/>
    <mergeCell ref="B22:C22"/>
    <mergeCell ref="E23:F23"/>
    <mergeCell ref="E17:F17"/>
    <mergeCell ref="E21:F21"/>
    <mergeCell ref="E22:F22"/>
    <mergeCell ref="E19:F19"/>
    <mergeCell ref="E13:F13"/>
    <mergeCell ref="G14:H14"/>
    <mergeCell ref="U9:V9"/>
    <mergeCell ref="R9:S9"/>
    <mergeCell ref="I5:O5"/>
    <mergeCell ref="U5:V5"/>
    <mergeCell ref="U7:V7"/>
    <mergeCell ref="R6:S6"/>
    <mergeCell ref="G9:H9"/>
    <mergeCell ref="R8:S8"/>
    <mergeCell ref="AC1:AE1"/>
    <mergeCell ref="D2:E2"/>
    <mergeCell ref="R2:S2"/>
    <mergeCell ref="V2:W2"/>
    <mergeCell ref="Y6:AE6"/>
    <mergeCell ref="X3:AD3"/>
    <mergeCell ref="W6:X6"/>
    <mergeCell ref="Y5:AE5"/>
    <mergeCell ref="R5:T5"/>
    <mergeCell ref="W5:X5"/>
    <mergeCell ref="B5:D5"/>
    <mergeCell ref="A1:C1"/>
    <mergeCell ref="D1:AB1"/>
    <mergeCell ref="X2:AE2"/>
    <mergeCell ref="F2:I2"/>
    <mergeCell ref="L2:O2"/>
    <mergeCell ref="A3:C3"/>
    <mergeCell ref="A4:C4"/>
    <mergeCell ref="D3:U3"/>
    <mergeCell ref="A2:C2"/>
    <mergeCell ref="E6:F6"/>
    <mergeCell ref="Y8:AE8"/>
    <mergeCell ref="W9:X9"/>
    <mergeCell ref="G8:H8"/>
    <mergeCell ref="B10:C10"/>
    <mergeCell ref="E10:F10"/>
    <mergeCell ref="G10:H10"/>
    <mergeCell ref="W7:X7"/>
    <mergeCell ref="B6:C6"/>
    <mergeCell ref="B9:C9"/>
    <mergeCell ref="Y10:AE10"/>
    <mergeCell ref="Y9:AE9"/>
    <mergeCell ref="I12:O12"/>
    <mergeCell ref="W10:X10"/>
    <mergeCell ref="U10:V10"/>
    <mergeCell ref="Y7:AE7"/>
    <mergeCell ref="I10:O10"/>
    <mergeCell ref="R11:S11"/>
    <mergeCell ref="U8:V8"/>
    <mergeCell ref="G16:H16"/>
    <mergeCell ref="R12:S12"/>
    <mergeCell ref="I15:O15"/>
    <mergeCell ref="G15:H15"/>
    <mergeCell ref="U13:V13"/>
    <mergeCell ref="U14:V14"/>
    <mergeCell ref="I16:O16"/>
    <mergeCell ref="U12:V12"/>
    <mergeCell ref="I14:O14"/>
    <mergeCell ref="G12:H12"/>
    <mergeCell ref="W13:X13"/>
    <mergeCell ref="R13:S13"/>
    <mergeCell ref="R10:S10"/>
    <mergeCell ref="W11:X11"/>
    <mergeCell ref="U11:V11"/>
    <mergeCell ref="I13:O13"/>
    <mergeCell ref="I11:O11"/>
    <mergeCell ref="W15:X15"/>
    <mergeCell ref="W16:X16"/>
    <mergeCell ref="Y17:AE17"/>
    <mergeCell ref="W17:X17"/>
    <mergeCell ref="Y11:AE11"/>
    <mergeCell ref="Y12:AE12"/>
    <mergeCell ref="W12:X12"/>
    <mergeCell ref="Y15:AE15"/>
    <mergeCell ref="Y13:AE13"/>
    <mergeCell ref="W14:X14"/>
    <mergeCell ref="Y18:AE18"/>
    <mergeCell ref="W19:X19"/>
    <mergeCell ref="W18:X18"/>
    <mergeCell ref="U18:V18"/>
    <mergeCell ref="U20:V20"/>
    <mergeCell ref="W20:X20"/>
    <mergeCell ref="Y16:AE16"/>
    <mergeCell ref="R15:S15"/>
    <mergeCell ref="R16:S16"/>
    <mergeCell ref="R17:S17"/>
    <mergeCell ref="I20:O20"/>
    <mergeCell ref="R18:S18"/>
    <mergeCell ref="R19:S19"/>
    <mergeCell ref="U17:V17"/>
    <mergeCell ref="U15:V15"/>
    <mergeCell ref="U16:V16"/>
    <mergeCell ref="I17:O17"/>
    <mergeCell ref="R14:S14"/>
    <mergeCell ref="Q6:Q23"/>
    <mergeCell ref="Y14:AE14"/>
    <mergeCell ref="G23:H23"/>
    <mergeCell ref="G22:H22"/>
    <mergeCell ref="I21:O21"/>
    <mergeCell ref="G18:H18"/>
    <mergeCell ref="I23:O23"/>
    <mergeCell ref="G21:H21"/>
    <mergeCell ref="G29:H29"/>
    <mergeCell ref="G24:H24"/>
    <mergeCell ref="I25:O25"/>
    <mergeCell ref="I26:O26"/>
    <mergeCell ref="G26:H26"/>
    <mergeCell ref="G28:H28"/>
    <mergeCell ref="G25:H25"/>
    <mergeCell ref="I28:O28"/>
    <mergeCell ref="G27:H27"/>
    <mergeCell ref="I27:O27"/>
    <mergeCell ref="U21:V21"/>
    <mergeCell ref="I24:O24"/>
    <mergeCell ref="R21:S21"/>
    <mergeCell ref="R22:S22"/>
    <mergeCell ref="Y25:AE25"/>
    <mergeCell ref="U22:V22"/>
    <mergeCell ref="W21:X21"/>
    <mergeCell ref="R23:T23"/>
    <mergeCell ref="Q24:Q51"/>
    <mergeCell ref="R26:S26"/>
    <mergeCell ref="Y26:AE26"/>
    <mergeCell ref="G20:H20"/>
    <mergeCell ref="I22:O22"/>
    <mergeCell ref="Y20:AE20"/>
    <mergeCell ref="R20:S20"/>
    <mergeCell ref="Y19:AE19"/>
    <mergeCell ref="U19:V19"/>
    <mergeCell ref="R24:S24"/>
    <mergeCell ref="Y22:AE22"/>
    <mergeCell ref="Y21:AE21"/>
    <mergeCell ref="W27:X27"/>
    <mergeCell ref="Y27:AE27"/>
    <mergeCell ref="R27:S27"/>
    <mergeCell ref="Y23:AE23"/>
    <mergeCell ref="W22:X22"/>
    <mergeCell ref="Y24:AE24"/>
    <mergeCell ref="W24:X24"/>
    <mergeCell ref="W25:X25"/>
    <mergeCell ref="U23:V23"/>
    <mergeCell ref="U26:V26"/>
    <mergeCell ref="W26:X26"/>
    <mergeCell ref="W28:X28"/>
    <mergeCell ref="W23:X23"/>
    <mergeCell ref="U24:V24"/>
    <mergeCell ref="Y33:AE33"/>
    <mergeCell ref="W31:X31"/>
    <mergeCell ref="Y31:AE31"/>
    <mergeCell ref="Y32:AE32"/>
    <mergeCell ref="U28:V28"/>
    <mergeCell ref="U32:V32"/>
    <mergeCell ref="W33:X33"/>
    <mergeCell ref="W32:X32"/>
    <mergeCell ref="U30:V30"/>
    <mergeCell ref="W29:X29"/>
    <mergeCell ref="Y29:AE29"/>
    <mergeCell ref="W30:X30"/>
    <mergeCell ref="Y30:AE30"/>
    <mergeCell ref="Y28:AE28"/>
    <mergeCell ref="Y39:AE39"/>
    <mergeCell ref="W36:X36"/>
    <mergeCell ref="W35:X35"/>
    <mergeCell ref="Y36:AE36"/>
    <mergeCell ref="W37:X37"/>
    <mergeCell ref="Y34:AE34"/>
    <mergeCell ref="Y38:AE38"/>
    <mergeCell ref="Y35:AE35"/>
    <mergeCell ref="Y37:AE37"/>
    <mergeCell ref="W34:X34"/>
    <mergeCell ref="U38:V38"/>
    <mergeCell ref="W38:X38"/>
    <mergeCell ref="U37:V37"/>
    <mergeCell ref="I44:O44"/>
    <mergeCell ref="R39:S39"/>
    <mergeCell ref="I40:O40"/>
    <mergeCell ref="U36:V36"/>
    <mergeCell ref="U39:V39"/>
    <mergeCell ref="I38:O38"/>
    <mergeCell ref="I33:O33"/>
    <mergeCell ref="R29:S29"/>
    <mergeCell ref="I30:O30"/>
    <mergeCell ref="R33:S33"/>
    <mergeCell ref="R34:S34"/>
    <mergeCell ref="R35:S35"/>
    <mergeCell ref="I31:O31"/>
    <mergeCell ref="I34:O34"/>
    <mergeCell ref="I32:O32"/>
    <mergeCell ref="I35:O35"/>
    <mergeCell ref="R40:S40"/>
    <mergeCell ref="Y48:AE48"/>
    <mergeCell ref="I29:O29"/>
    <mergeCell ref="R31:S31"/>
    <mergeCell ref="U33:V33"/>
    <mergeCell ref="R36:S36"/>
    <mergeCell ref="U34:V34"/>
    <mergeCell ref="U31:V31"/>
    <mergeCell ref="U35:V35"/>
    <mergeCell ref="R41:S41"/>
    <mergeCell ref="Y45:AE45"/>
    <mergeCell ref="U49:V49"/>
    <mergeCell ref="R47:S47"/>
    <mergeCell ref="Y49:AE49"/>
    <mergeCell ref="Y44:AE44"/>
    <mergeCell ref="U43:V43"/>
    <mergeCell ref="Y47:AE47"/>
    <mergeCell ref="U46:V46"/>
    <mergeCell ref="R44:S44"/>
    <mergeCell ref="W43:X43"/>
    <mergeCell ref="Y41:AE41"/>
    <mergeCell ref="W41:X41"/>
    <mergeCell ref="U47:V47"/>
    <mergeCell ref="U41:V41"/>
    <mergeCell ref="U40:V40"/>
    <mergeCell ref="Y40:AE40"/>
    <mergeCell ref="Y43:AE43"/>
    <mergeCell ref="W44:X44"/>
    <mergeCell ref="Y46:AE46"/>
    <mergeCell ref="W45:X45"/>
    <mergeCell ref="Y58:AE58"/>
    <mergeCell ref="Y50:AE50"/>
    <mergeCell ref="W50:X50"/>
    <mergeCell ref="W49:X49"/>
    <mergeCell ref="W40:X40"/>
    <mergeCell ref="W57:X57"/>
    <mergeCell ref="Y55:AE55"/>
    <mergeCell ref="W51:X51"/>
    <mergeCell ref="W53:X53"/>
    <mergeCell ref="Y53:AE53"/>
    <mergeCell ref="Y61:AE61"/>
    <mergeCell ref="Y52:AE52"/>
    <mergeCell ref="Y64:AE64"/>
    <mergeCell ref="W54:X54"/>
    <mergeCell ref="Y57:AE57"/>
    <mergeCell ref="Y59:AE59"/>
    <mergeCell ref="W64:X64"/>
    <mergeCell ref="Y56:AE56"/>
    <mergeCell ref="Y63:AE63"/>
    <mergeCell ref="Y54:AE54"/>
    <mergeCell ref="Y65:AE65"/>
    <mergeCell ref="Y62:AE62"/>
    <mergeCell ref="W65:X65"/>
    <mergeCell ref="U62:V62"/>
    <mergeCell ref="U64:V64"/>
    <mergeCell ref="U63:V63"/>
    <mergeCell ref="W63:X63"/>
    <mergeCell ref="W62:X62"/>
    <mergeCell ref="U65:V65"/>
    <mergeCell ref="R42:S42"/>
    <mergeCell ref="U42:V42"/>
    <mergeCell ref="I47:O47"/>
    <mergeCell ref="G46:H46"/>
    <mergeCell ref="R45:S45"/>
    <mergeCell ref="U45:V45"/>
    <mergeCell ref="I46:O46"/>
    <mergeCell ref="I43:O43"/>
    <mergeCell ref="R43:S43"/>
    <mergeCell ref="R46:S46"/>
    <mergeCell ref="U48:V48"/>
    <mergeCell ref="R49:S49"/>
    <mergeCell ref="U59:V59"/>
    <mergeCell ref="I59:O59"/>
    <mergeCell ref="I50:O50"/>
    <mergeCell ref="I49:O49"/>
    <mergeCell ref="R50:S50"/>
    <mergeCell ref="R56:S56"/>
    <mergeCell ref="Q52:Q65"/>
    <mergeCell ref="U61:V61"/>
    <mergeCell ref="W56:X56"/>
    <mergeCell ref="W61:X61"/>
    <mergeCell ref="G54:H54"/>
    <mergeCell ref="W47:X47"/>
    <mergeCell ref="R48:S48"/>
    <mergeCell ref="R55:S55"/>
    <mergeCell ref="R54:S54"/>
    <mergeCell ref="R59:S59"/>
    <mergeCell ref="U52:V52"/>
    <mergeCell ref="U60:V60"/>
    <mergeCell ref="Y42:AE42"/>
    <mergeCell ref="W60:X60"/>
    <mergeCell ref="W46:X46"/>
    <mergeCell ref="U44:V44"/>
    <mergeCell ref="W48:X48"/>
    <mergeCell ref="W58:X58"/>
    <mergeCell ref="Y51:AE51"/>
    <mergeCell ref="Y60:AE60"/>
    <mergeCell ref="U51:V51"/>
    <mergeCell ref="U50:V50"/>
    <mergeCell ref="W42:X42"/>
    <mergeCell ref="W39:X39"/>
    <mergeCell ref="I55:O55"/>
    <mergeCell ref="U55:V55"/>
    <mergeCell ref="I56:O56"/>
    <mergeCell ref="W59:X59"/>
    <mergeCell ref="W52:X52"/>
    <mergeCell ref="U58:V58"/>
    <mergeCell ref="W55:X55"/>
    <mergeCell ref="U54:V54"/>
    <mergeCell ref="G79:H79"/>
    <mergeCell ref="I79:O79"/>
    <mergeCell ref="R64:S64"/>
    <mergeCell ref="E48:F48"/>
    <mergeCell ref="R60:S60"/>
    <mergeCell ref="I65:O65"/>
    <mergeCell ref="I60:O60"/>
    <mergeCell ref="I78:O78"/>
    <mergeCell ref="I76:O76"/>
    <mergeCell ref="I57:O57"/>
    <mergeCell ref="I69:O69"/>
    <mergeCell ref="R52:S52"/>
    <mergeCell ref="R53:S53"/>
    <mergeCell ref="G58:H58"/>
    <mergeCell ref="R57:S57"/>
    <mergeCell ref="I67:O67"/>
    <mergeCell ref="I61:O61"/>
    <mergeCell ref="R61:S61"/>
    <mergeCell ref="G61:H61"/>
    <mergeCell ref="I66:O66"/>
    <mergeCell ref="W68:X68"/>
    <mergeCell ref="E76:F76"/>
    <mergeCell ref="I75:O75"/>
    <mergeCell ref="I70:O70"/>
    <mergeCell ref="G70:H70"/>
    <mergeCell ref="G73:H73"/>
    <mergeCell ref="I72:O72"/>
    <mergeCell ref="E74:F74"/>
    <mergeCell ref="I74:O74"/>
    <mergeCell ref="Q68:T68"/>
    <mergeCell ref="U68:V68"/>
    <mergeCell ref="G75:H75"/>
    <mergeCell ref="E70:F70"/>
    <mergeCell ref="B79:D79"/>
    <mergeCell ref="E79:F79"/>
    <mergeCell ref="I77:O77"/>
    <mergeCell ref="G76:H76"/>
    <mergeCell ref="G72:H72"/>
    <mergeCell ref="G77:H77"/>
    <mergeCell ref="E75:F75"/>
    <mergeCell ref="I73:O73"/>
    <mergeCell ref="G71:H71"/>
    <mergeCell ref="B69:C69"/>
    <mergeCell ref="I68:O68"/>
    <mergeCell ref="I71:O71"/>
    <mergeCell ref="B71:C71"/>
    <mergeCell ref="G68:H68"/>
    <mergeCell ref="G69:H69"/>
    <mergeCell ref="E72:F72"/>
    <mergeCell ref="E69:F69"/>
    <mergeCell ref="E73:F73"/>
    <mergeCell ref="B72:C72"/>
    <mergeCell ref="B68:C68"/>
    <mergeCell ref="B73:C73"/>
    <mergeCell ref="E68:F68"/>
    <mergeCell ref="I63:O63"/>
    <mergeCell ref="G65:H65"/>
    <mergeCell ref="E64:F64"/>
    <mergeCell ref="B67:C67"/>
    <mergeCell ref="E67:F67"/>
    <mergeCell ref="E71:F71"/>
    <mergeCell ref="B70:C70"/>
    <mergeCell ref="G67:H67"/>
    <mergeCell ref="R63:S63"/>
    <mergeCell ref="G55:H55"/>
    <mergeCell ref="R58:S58"/>
    <mergeCell ref="G64:H64"/>
    <mergeCell ref="R62:S62"/>
    <mergeCell ref="B61:C61"/>
    <mergeCell ref="E61:F61"/>
    <mergeCell ref="E59:F59"/>
    <mergeCell ref="G62:H62"/>
    <mergeCell ref="I48:O48"/>
    <mergeCell ref="G47:H47"/>
    <mergeCell ref="E45:F45"/>
    <mergeCell ref="E46:F46"/>
    <mergeCell ref="G59:H59"/>
    <mergeCell ref="G63:H63"/>
    <mergeCell ref="I45:O45"/>
    <mergeCell ref="G45:H45"/>
    <mergeCell ref="I53:O53"/>
    <mergeCell ref="I62:O62"/>
    <mergeCell ref="G48:H48"/>
    <mergeCell ref="G37:H37"/>
    <mergeCell ref="B54:C54"/>
    <mergeCell ref="G52:H52"/>
    <mergeCell ref="E53:F53"/>
    <mergeCell ref="E52:F52"/>
    <mergeCell ref="B53:C53"/>
    <mergeCell ref="E54:F54"/>
    <mergeCell ref="B45:C45"/>
    <mergeCell ref="G41:H41"/>
    <mergeCell ref="B43:C43"/>
    <mergeCell ref="G19:H19"/>
    <mergeCell ref="E12:F12"/>
    <mergeCell ref="G56:H56"/>
    <mergeCell ref="G49:H49"/>
    <mergeCell ref="E44:F44"/>
    <mergeCell ref="I19:O19"/>
    <mergeCell ref="I41:O41"/>
    <mergeCell ref="E42:F42"/>
    <mergeCell ref="I42:O42"/>
    <mergeCell ref="G44:H44"/>
    <mergeCell ref="B66:C66"/>
    <mergeCell ref="E65:F65"/>
    <mergeCell ref="E66:F66"/>
    <mergeCell ref="G66:H66"/>
    <mergeCell ref="U56:V56"/>
    <mergeCell ref="B12:C12"/>
    <mergeCell ref="E41:F41"/>
    <mergeCell ref="G60:H60"/>
    <mergeCell ref="G51:H51"/>
    <mergeCell ref="G50:H50"/>
    <mergeCell ref="I64:O64"/>
    <mergeCell ref="R65:T65"/>
    <mergeCell ref="B60:C60"/>
    <mergeCell ref="U57:V57"/>
    <mergeCell ref="I54:O54"/>
    <mergeCell ref="R51:T51"/>
    <mergeCell ref="I52:O52"/>
    <mergeCell ref="U53:V53"/>
    <mergeCell ref="I58:O58"/>
    <mergeCell ref="G57:H57"/>
  </mergeCells>
  <printOptions horizontalCentered="1"/>
  <pageMargins left="0.2" right="0.21" top="0.2" bottom="0.2" header="0.2" footer="0.2"/>
  <pageSetup horizontalDpi="600" verticalDpi="600" orientation="portrait" paperSize="9" scale="84" r:id="rId1"/>
  <headerFooter alignWithMargins="0">
    <oddFooter>&amp;R&amp;"MS UI Gothic,標準"&amp;10&amp;P／&amp;N</oddFooter>
  </headerFooter>
  <ignoredErrors>
    <ignoredError sqref="G38:H39 W7:X21 W52:X64 W46:X50 W22 G20:H22 W6 G41:H44 G63:H64 G75:H78 G33:H34 G35 G50:H54 G47:H48 H46 G13:H16 G11:H11 G56:H60 G18:H18 G36:H36 G24:H31 G8:H9 W24:X44 G66:H73 G6:H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2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7" t="s">
        <v>1030</v>
      </c>
      <c r="B1" s="158"/>
      <c r="C1" s="158"/>
      <c r="D1" s="642" t="s">
        <v>1031</v>
      </c>
      <c r="E1" s="643"/>
      <c r="F1" s="643"/>
      <c r="G1" s="27" t="s">
        <v>1032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175">
        <f>'集計表'!AD1</f>
        <v>44044</v>
      </c>
      <c r="AD1" s="175"/>
      <c r="AE1" s="176"/>
    </row>
    <row r="2" spans="1:31" ht="18.75" customHeight="1">
      <c r="A2" s="491" t="s">
        <v>973</v>
      </c>
      <c r="B2" s="492"/>
      <c r="C2" s="493"/>
      <c r="D2" s="507">
        <f>'集計表'!E2</f>
        <v>2020</v>
      </c>
      <c r="E2" s="507"/>
      <c r="F2" s="511">
        <f>'集計表'!G2</f>
        <v>-3</v>
      </c>
      <c r="G2" s="512"/>
      <c r="H2" s="512"/>
      <c r="I2" s="512"/>
      <c r="J2" s="71" t="s">
        <v>1809</v>
      </c>
      <c r="K2" s="3" t="s">
        <v>208</v>
      </c>
      <c r="L2" s="511">
        <f>'集計表'!M2</f>
        <v>-1</v>
      </c>
      <c r="M2" s="512"/>
      <c r="N2" s="512"/>
      <c r="O2" s="512"/>
      <c r="P2" s="72" t="s">
        <v>976</v>
      </c>
      <c r="Q2" s="6" t="s">
        <v>209</v>
      </c>
      <c r="R2" s="496">
        <f>'集計表'!S2</f>
        <v>0</v>
      </c>
      <c r="S2" s="496"/>
      <c r="T2" s="7" t="s">
        <v>210</v>
      </c>
      <c r="U2" s="8" t="s">
        <v>211</v>
      </c>
      <c r="V2" s="491" t="s">
        <v>212</v>
      </c>
      <c r="W2" s="493"/>
      <c r="X2" s="504">
        <f>'集計表'!Y2</f>
        <v>0</v>
      </c>
      <c r="Y2" s="505"/>
      <c r="Z2" s="505"/>
      <c r="AA2" s="505"/>
      <c r="AB2" s="505"/>
      <c r="AC2" s="505"/>
      <c r="AD2" s="505"/>
      <c r="AE2" s="506"/>
    </row>
    <row r="3" spans="1:31" ht="18.75" customHeight="1">
      <c r="A3" s="501" t="s">
        <v>981</v>
      </c>
      <c r="B3" s="502"/>
      <c r="C3" s="503"/>
      <c r="D3" s="645">
        <f>'集計表'!E3</f>
        <v>0</v>
      </c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  <c r="U3" s="647"/>
      <c r="V3" s="491" t="s">
        <v>982</v>
      </c>
      <c r="W3" s="493"/>
      <c r="X3" s="514">
        <f>'集計表'!Y3</f>
        <v>0</v>
      </c>
      <c r="Y3" s="515"/>
      <c r="Z3" s="515"/>
      <c r="AA3" s="515"/>
      <c r="AB3" s="515"/>
      <c r="AC3" s="515"/>
      <c r="AD3" s="515"/>
      <c r="AE3" s="10" t="s">
        <v>983</v>
      </c>
    </row>
    <row r="4" spans="1:31" ht="15.75" customHeight="1">
      <c r="A4" s="497" t="s">
        <v>321</v>
      </c>
      <c r="B4" s="497"/>
      <c r="C4" s="497"/>
      <c r="D4" s="513">
        <v>1</v>
      </c>
      <c r="E4" s="513"/>
      <c r="F4" s="513"/>
      <c r="Y4" s="499" t="s">
        <v>984</v>
      </c>
      <c r="Z4" s="499"/>
      <c r="AA4" s="11" t="s">
        <v>213</v>
      </c>
      <c r="AB4" s="500">
        <f>SUM(G61,W72)</f>
        <v>0</v>
      </c>
      <c r="AC4" s="499"/>
      <c r="AD4" s="499"/>
      <c r="AE4" s="9" t="s">
        <v>214</v>
      </c>
    </row>
    <row r="5" spans="1:31" ht="12.75" customHeight="1">
      <c r="A5" s="12"/>
      <c r="B5" s="520" t="s">
        <v>249</v>
      </c>
      <c r="C5" s="494"/>
      <c r="D5" s="494"/>
      <c r="E5" s="516" t="s">
        <v>988</v>
      </c>
      <c r="F5" s="516"/>
      <c r="G5" s="490" t="s">
        <v>989</v>
      </c>
      <c r="H5" s="490"/>
      <c r="I5" s="494" t="s">
        <v>250</v>
      </c>
      <c r="J5" s="494"/>
      <c r="K5" s="494"/>
      <c r="L5" s="494"/>
      <c r="M5" s="494"/>
      <c r="N5" s="494"/>
      <c r="O5" s="495"/>
      <c r="Q5" s="13"/>
      <c r="R5" s="520" t="s">
        <v>249</v>
      </c>
      <c r="S5" s="494"/>
      <c r="T5" s="494"/>
      <c r="U5" s="516" t="s">
        <v>988</v>
      </c>
      <c r="V5" s="516"/>
      <c r="W5" s="490" t="s">
        <v>989</v>
      </c>
      <c r="X5" s="490"/>
      <c r="Y5" s="494" t="s">
        <v>250</v>
      </c>
      <c r="Z5" s="494"/>
      <c r="AA5" s="494"/>
      <c r="AB5" s="494"/>
      <c r="AC5" s="494"/>
      <c r="AD5" s="494"/>
      <c r="AE5" s="495"/>
    </row>
    <row r="6" spans="1:31" ht="12.75" customHeight="1">
      <c r="A6" s="381" t="s">
        <v>1035</v>
      </c>
      <c r="B6" s="396" t="s">
        <v>527</v>
      </c>
      <c r="C6" s="397"/>
      <c r="D6" s="58"/>
      <c r="E6" s="638">
        <v>360</v>
      </c>
      <c r="F6" s="639"/>
      <c r="G6" s="605">
        <f>IF(D6="","",ROUND(E6*$D$4,-1))</f>
      </c>
      <c r="H6" s="606"/>
      <c r="I6" s="517" t="s">
        <v>2203</v>
      </c>
      <c r="J6" s="518"/>
      <c r="K6" s="518"/>
      <c r="L6" s="518"/>
      <c r="M6" s="518"/>
      <c r="N6" s="518"/>
      <c r="O6" s="519"/>
      <c r="Q6" s="381" t="s">
        <v>1036</v>
      </c>
      <c r="R6" s="451" t="s">
        <v>555</v>
      </c>
      <c r="S6" s="442"/>
      <c r="T6" s="58"/>
      <c r="U6" s="634">
        <v>120</v>
      </c>
      <c r="V6" s="635"/>
      <c r="W6" s="605">
        <f>IF(T6="","",ROUND(U6*$D$4,-1))</f>
      </c>
      <c r="X6" s="606"/>
      <c r="Y6" s="517" t="s">
        <v>2239</v>
      </c>
      <c r="Z6" s="518"/>
      <c r="AA6" s="518"/>
      <c r="AB6" s="518"/>
      <c r="AC6" s="518"/>
      <c r="AD6" s="518"/>
      <c r="AE6" s="519"/>
    </row>
    <row r="7" spans="1:31" ht="12.75" customHeight="1">
      <c r="A7" s="382"/>
      <c r="B7" s="389" t="s">
        <v>528</v>
      </c>
      <c r="C7" s="378"/>
      <c r="D7" s="59"/>
      <c r="E7" s="607">
        <v>410</v>
      </c>
      <c r="F7" s="608"/>
      <c r="G7" s="599">
        <f>IF(D7="","",ROUND(E7*$D$4,-1))</f>
      </c>
      <c r="H7" s="600"/>
      <c r="I7" s="423" t="s">
        <v>2204</v>
      </c>
      <c r="J7" s="424"/>
      <c r="K7" s="424"/>
      <c r="L7" s="424"/>
      <c r="M7" s="424"/>
      <c r="N7" s="424"/>
      <c r="O7" s="425"/>
      <c r="Q7" s="382"/>
      <c r="R7" s="450" t="s">
        <v>514</v>
      </c>
      <c r="S7" s="438"/>
      <c r="T7" s="59"/>
      <c r="U7" s="597">
        <v>480</v>
      </c>
      <c r="V7" s="598"/>
      <c r="W7" s="599">
        <f aca="true" t="shared" si="0" ref="W7:W24">IF(T7="","",ROUND(U7*$D$4,-1))</f>
      </c>
      <c r="X7" s="600"/>
      <c r="Y7" s="423" t="s">
        <v>2240</v>
      </c>
      <c r="Z7" s="424"/>
      <c r="AA7" s="424"/>
      <c r="AB7" s="424"/>
      <c r="AC7" s="424"/>
      <c r="AD7" s="424"/>
      <c r="AE7" s="425"/>
    </row>
    <row r="8" spans="1:31" ht="12.75" customHeight="1">
      <c r="A8" s="382"/>
      <c r="B8" s="389" t="s">
        <v>529</v>
      </c>
      <c r="C8" s="378"/>
      <c r="D8" s="94"/>
      <c r="E8" s="607">
        <v>500</v>
      </c>
      <c r="F8" s="608"/>
      <c r="G8" s="599">
        <f aca="true" t="shared" si="1" ref="G8:G20">IF(D8="","",ROUND(E8*$D$4,-1))</f>
      </c>
      <c r="H8" s="600"/>
      <c r="I8" s="423" t="s">
        <v>251</v>
      </c>
      <c r="J8" s="424"/>
      <c r="K8" s="424"/>
      <c r="L8" s="424"/>
      <c r="M8" s="424"/>
      <c r="N8" s="424"/>
      <c r="O8" s="425"/>
      <c r="Q8" s="382"/>
      <c r="R8" s="450" t="s">
        <v>556</v>
      </c>
      <c r="S8" s="438"/>
      <c r="T8" s="94"/>
      <c r="U8" s="597">
        <v>300</v>
      </c>
      <c r="V8" s="598"/>
      <c r="W8" s="599">
        <f t="shared" si="0"/>
      </c>
      <c r="X8" s="600"/>
      <c r="Y8" s="423" t="s">
        <v>2241</v>
      </c>
      <c r="Z8" s="424"/>
      <c r="AA8" s="424"/>
      <c r="AB8" s="424"/>
      <c r="AC8" s="424"/>
      <c r="AD8" s="424"/>
      <c r="AE8" s="425"/>
    </row>
    <row r="9" spans="1:31" ht="12.75" customHeight="1">
      <c r="A9" s="382"/>
      <c r="B9" s="389" t="s">
        <v>530</v>
      </c>
      <c r="C9" s="378"/>
      <c r="D9" s="94"/>
      <c r="E9" s="607">
        <v>200</v>
      </c>
      <c r="F9" s="608"/>
      <c r="G9" s="599">
        <f t="shared" si="1"/>
      </c>
      <c r="H9" s="600"/>
      <c r="I9" s="423" t="s">
        <v>252</v>
      </c>
      <c r="J9" s="424"/>
      <c r="K9" s="424"/>
      <c r="L9" s="424"/>
      <c r="M9" s="424"/>
      <c r="N9" s="424"/>
      <c r="O9" s="425"/>
      <c r="Q9" s="382"/>
      <c r="R9" s="450" t="s">
        <v>557</v>
      </c>
      <c r="S9" s="438"/>
      <c r="T9" s="94"/>
      <c r="U9" s="597">
        <v>160</v>
      </c>
      <c r="V9" s="598"/>
      <c r="W9" s="599">
        <f t="shared" si="0"/>
      </c>
      <c r="X9" s="600"/>
      <c r="Y9" s="423" t="s">
        <v>2242</v>
      </c>
      <c r="Z9" s="424"/>
      <c r="AA9" s="424"/>
      <c r="AB9" s="424"/>
      <c r="AC9" s="424"/>
      <c r="AD9" s="424"/>
      <c r="AE9" s="425"/>
    </row>
    <row r="10" spans="1:31" ht="12.75" customHeight="1">
      <c r="A10" s="382"/>
      <c r="B10" s="389" t="s">
        <v>531</v>
      </c>
      <c r="C10" s="378"/>
      <c r="D10" s="94"/>
      <c r="E10" s="607">
        <v>400</v>
      </c>
      <c r="F10" s="608"/>
      <c r="G10" s="599">
        <f t="shared" si="1"/>
      </c>
      <c r="H10" s="600"/>
      <c r="I10" s="423" t="s">
        <v>253</v>
      </c>
      <c r="J10" s="424"/>
      <c r="K10" s="424"/>
      <c r="L10" s="424"/>
      <c r="M10" s="424"/>
      <c r="N10" s="424"/>
      <c r="O10" s="425"/>
      <c r="Q10" s="382"/>
      <c r="R10" s="450" t="s">
        <v>558</v>
      </c>
      <c r="S10" s="438"/>
      <c r="T10" s="94"/>
      <c r="U10" s="597">
        <v>360</v>
      </c>
      <c r="V10" s="598"/>
      <c r="W10" s="599">
        <f t="shared" si="0"/>
      </c>
      <c r="X10" s="600"/>
      <c r="Y10" s="423" t="s">
        <v>2243</v>
      </c>
      <c r="Z10" s="424"/>
      <c r="AA10" s="424"/>
      <c r="AB10" s="424"/>
      <c r="AC10" s="424"/>
      <c r="AD10" s="424"/>
      <c r="AE10" s="425"/>
    </row>
    <row r="11" spans="1:31" ht="12.75" customHeight="1">
      <c r="A11" s="382"/>
      <c r="B11" s="389" t="s">
        <v>532</v>
      </c>
      <c r="C11" s="378"/>
      <c r="D11" s="94"/>
      <c r="E11" s="607">
        <v>320</v>
      </c>
      <c r="F11" s="608"/>
      <c r="G11" s="599">
        <f t="shared" si="1"/>
      </c>
      <c r="H11" s="600"/>
      <c r="I11" s="423" t="s">
        <v>254</v>
      </c>
      <c r="J11" s="424"/>
      <c r="K11" s="424"/>
      <c r="L11" s="424"/>
      <c r="M11" s="424"/>
      <c r="N11" s="424"/>
      <c r="O11" s="425"/>
      <c r="Q11" s="382"/>
      <c r="R11" s="450" t="s">
        <v>559</v>
      </c>
      <c r="S11" s="438"/>
      <c r="T11" s="94"/>
      <c r="U11" s="597">
        <v>390</v>
      </c>
      <c r="V11" s="598"/>
      <c r="W11" s="599">
        <f t="shared" si="0"/>
      </c>
      <c r="X11" s="600"/>
      <c r="Y11" s="423" t="s">
        <v>2244</v>
      </c>
      <c r="Z11" s="424"/>
      <c r="AA11" s="424"/>
      <c r="AB11" s="424"/>
      <c r="AC11" s="424"/>
      <c r="AD11" s="424"/>
      <c r="AE11" s="425"/>
    </row>
    <row r="12" spans="1:31" ht="12.75" customHeight="1">
      <c r="A12" s="382"/>
      <c r="B12" s="389" t="s">
        <v>533</v>
      </c>
      <c r="C12" s="378"/>
      <c r="D12" s="94"/>
      <c r="E12" s="607">
        <v>220</v>
      </c>
      <c r="F12" s="608"/>
      <c r="G12" s="599">
        <f t="shared" si="1"/>
      </c>
      <c r="H12" s="600"/>
      <c r="I12" s="423" t="s">
        <v>255</v>
      </c>
      <c r="J12" s="424"/>
      <c r="K12" s="424"/>
      <c r="L12" s="424"/>
      <c r="M12" s="424"/>
      <c r="N12" s="424"/>
      <c r="O12" s="425"/>
      <c r="Q12" s="382"/>
      <c r="R12" s="450" t="s">
        <v>560</v>
      </c>
      <c r="S12" s="438"/>
      <c r="T12" s="94"/>
      <c r="U12" s="597">
        <v>510</v>
      </c>
      <c r="V12" s="598"/>
      <c r="W12" s="599">
        <f t="shared" si="0"/>
      </c>
      <c r="X12" s="600"/>
      <c r="Y12" s="423" t="s">
        <v>256</v>
      </c>
      <c r="Z12" s="424"/>
      <c r="AA12" s="424"/>
      <c r="AB12" s="424"/>
      <c r="AC12" s="424"/>
      <c r="AD12" s="424"/>
      <c r="AE12" s="425"/>
    </row>
    <row r="13" spans="1:31" ht="12.75" customHeight="1">
      <c r="A13" s="382"/>
      <c r="B13" s="389" t="s">
        <v>851</v>
      </c>
      <c r="C13" s="378"/>
      <c r="D13" s="94"/>
      <c r="E13" s="607">
        <v>340</v>
      </c>
      <c r="F13" s="608"/>
      <c r="G13" s="599">
        <f t="shared" si="1"/>
      </c>
      <c r="H13" s="600"/>
      <c r="I13" s="423" t="s">
        <v>853</v>
      </c>
      <c r="J13" s="424"/>
      <c r="K13" s="424"/>
      <c r="L13" s="424"/>
      <c r="M13" s="424"/>
      <c r="N13" s="424"/>
      <c r="O13" s="425"/>
      <c r="Q13" s="382"/>
      <c r="R13" s="450" t="s">
        <v>561</v>
      </c>
      <c r="S13" s="438"/>
      <c r="T13" s="94"/>
      <c r="U13" s="597">
        <v>440</v>
      </c>
      <c r="V13" s="598"/>
      <c r="W13" s="599">
        <f t="shared" si="0"/>
      </c>
      <c r="X13" s="600"/>
      <c r="Y13" s="423" t="s">
        <v>2245</v>
      </c>
      <c r="Z13" s="424"/>
      <c r="AA13" s="424"/>
      <c r="AB13" s="424"/>
      <c r="AC13" s="424"/>
      <c r="AD13" s="424"/>
      <c r="AE13" s="425"/>
    </row>
    <row r="14" spans="1:31" ht="12.75" customHeight="1">
      <c r="A14" s="382"/>
      <c r="B14" s="389" t="s">
        <v>852</v>
      </c>
      <c r="C14" s="378"/>
      <c r="D14" s="94"/>
      <c r="E14" s="607">
        <v>200</v>
      </c>
      <c r="F14" s="608"/>
      <c r="G14" s="599">
        <f t="shared" si="1"/>
      </c>
      <c r="H14" s="600"/>
      <c r="I14" s="423" t="s">
        <v>2205</v>
      </c>
      <c r="J14" s="424"/>
      <c r="K14" s="424"/>
      <c r="L14" s="424"/>
      <c r="M14" s="424"/>
      <c r="N14" s="424"/>
      <c r="O14" s="425"/>
      <c r="Q14" s="382"/>
      <c r="R14" s="450" t="s">
        <v>1445</v>
      </c>
      <c r="S14" s="438"/>
      <c r="T14" s="94"/>
      <c r="U14" s="597">
        <v>270</v>
      </c>
      <c r="V14" s="598"/>
      <c r="W14" s="599">
        <f t="shared" si="0"/>
      </c>
      <c r="X14" s="600"/>
      <c r="Y14" s="423" t="s">
        <v>1447</v>
      </c>
      <c r="Z14" s="424"/>
      <c r="AA14" s="424"/>
      <c r="AB14" s="424"/>
      <c r="AC14" s="424"/>
      <c r="AD14" s="424"/>
      <c r="AE14" s="425"/>
    </row>
    <row r="15" spans="1:31" ht="12.75" customHeight="1">
      <c r="A15" s="382"/>
      <c r="B15" s="389" t="s">
        <v>535</v>
      </c>
      <c r="C15" s="378"/>
      <c r="D15" s="94"/>
      <c r="E15" s="607">
        <v>370</v>
      </c>
      <c r="F15" s="608"/>
      <c r="G15" s="599">
        <f t="shared" si="1"/>
      </c>
      <c r="H15" s="600"/>
      <c r="I15" s="423" t="s">
        <v>257</v>
      </c>
      <c r="J15" s="424"/>
      <c r="K15" s="424"/>
      <c r="L15" s="424"/>
      <c r="M15" s="424"/>
      <c r="N15" s="424"/>
      <c r="O15" s="425"/>
      <c r="Q15" s="382"/>
      <c r="R15" s="450" t="s">
        <v>1446</v>
      </c>
      <c r="S15" s="438"/>
      <c r="T15" s="94"/>
      <c r="U15" s="597">
        <v>280</v>
      </c>
      <c r="V15" s="598"/>
      <c r="W15" s="599">
        <f>IF(T15="","",ROUND(U15*$D$4,-1))</f>
      </c>
      <c r="X15" s="600"/>
      <c r="Y15" s="423" t="s">
        <v>1448</v>
      </c>
      <c r="Z15" s="424"/>
      <c r="AA15" s="424"/>
      <c r="AB15" s="424"/>
      <c r="AC15" s="424"/>
      <c r="AD15" s="424"/>
      <c r="AE15" s="425"/>
    </row>
    <row r="16" spans="1:31" ht="12.75" customHeight="1">
      <c r="A16" s="382"/>
      <c r="B16" s="389" t="s">
        <v>1266</v>
      </c>
      <c r="C16" s="378"/>
      <c r="D16" s="94"/>
      <c r="E16" s="607">
        <v>360</v>
      </c>
      <c r="F16" s="608"/>
      <c r="G16" s="599">
        <f>IF(D16="","",ROUND(E16*$D$4,-1))</f>
      </c>
      <c r="H16" s="600"/>
      <c r="I16" s="423" t="s">
        <v>1336</v>
      </c>
      <c r="J16" s="424"/>
      <c r="K16" s="424"/>
      <c r="L16" s="424"/>
      <c r="M16" s="424"/>
      <c r="N16" s="424"/>
      <c r="O16" s="425"/>
      <c r="Q16" s="382"/>
      <c r="R16" s="450" t="s">
        <v>563</v>
      </c>
      <c r="S16" s="438"/>
      <c r="T16" s="94"/>
      <c r="U16" s="597">
        <v>310</v>
      </c>
      <c r="V16" s="598"/>
      <c r="W16" s="599">
        <f t="shared" si="0"/>
      </c>
      <c r="X16" s="600"/>
      <c r="Y16" s="423" t="s">
        <v>2246</v>
      </c>
      <c r="Z16" s="424"/>
      <c r="AA16" s="424"/>
      <c r="AB16" s="424"/>
      <c r="AC16" s="424"/>
      <c r="AD16" s="424"/>
      <c r="AE16" s="425"/>
    </row>
    <row r="17" spans="1:31" ht="12.75" customHeight="1">
      <c r="A17" s="382"/>
      <c r="B17" s="389" t="s">
        <v>1267</v>
      </c>
      <c r="C17" s="378"/>
      <c r="D17" s="94"/>
      <c r="E17" s="607">
        <v>280</v>
      </c>
      <c r="F17" s="608"/>
      <c r="G17" s="599">
        <f t="shared" si="1"/>
      </c>
      <c r="H17" s="600"/>
      <c r="I17" s="423" t="s">
        <v>1337</v>
      </c>
      <c r="J17" s="424"/>
      <c r="K17" s="424"/>
      <c r="L17" s="424"/>
      <c r="M17" s="424"/>
      <c r="N17" s="424"/>
      <c r="O17" s="425"/>
      <c r="Q17" s="382"/>
      <c r="R17" s="450" t="s">
        <v>866</v>
      </c>
      <c r="S17" s="438"/>
      <c r="T17" s="94"/>
      <c r="U17" s="597">
        <v>260</v>
      </c>
      <c r="V17" s="598"/>
      <c r="W17" s="599">
        <f t="shared" si="0"/>
      </c>
      <c r="X17" s="600"/>
      <c r="Y17" s="423" t="s">
        <v>2402</v>
      </c>
      <c r="Z17" s="424"/>
      <c r="AA17" s="424"/>
      <c r="AB17" s="424"/>
      <c r="AC17" s="424"/>
      <c r="AD17" s="424"/>
      <c r="AE17" s="425"/>
    </row>
    <row r="18" spans="1:31" ht="12.75" customHeight="1">
      <c r="A18" s="382"/>
      <c r="B18" s="389" t="s">
        <v>537</v>
      </c>
      <c r="C18" s="378"/>
      <c r="D18" s="94"/>
      <c r="E18" s="607">
        <v>430</v>
      </c>
      <c r="F18" s="608"/>
      <c r="G18" s="599">
        <f t="shared" si="1"/>
      </c>
      <c r="H18" s="600"/>
      <c r="I18" s="423" t="s">
        <v>258</v>
      </c>
      <c r="J18" s="424"/>
      <c r="K18" s="424"/>
      <c r="L18" s="424"/>
      <c r="M18" s="424"/>
      <c r="N18" s="424"/>
      <c r="O18" s="425"/>
      <c r="Q18" s="382"/>
      <c r="R18" s="450" t="s">
        <v>867</v>
      </c>
      <c r="S18" s="438"/>
      <c r="T18" s="94"/>
      <c r="U18" s="597">
        <v>240</v>
      </c>
      <c r="V18" s="598"/>
      <c r="W18" s="599">
        <f t="shared" si="0"/>
      </c>
      <c r="X18" s="600"/>
      <c r="Y18" s="423" t="s">
        <v>2247</v>
      </c>
      <c r="Z18" s="424"/>
      <c r="AA18" s="424"/>
      <c r="AB18" s="424"/>
      <c r="AC18" s="424"/>
      <c r="AD18" s="424"/>
      <c r="AE18" s="425"/>
    </row>
    <row r="19" spans="1:31" ht="12.75" customHeight="1">
      <c r="A19" s="382"/>
      <c r="B19" s="389" t="s">
        <v>538</v>
      </c>
      <c r="C19" s="378"/>
      <c r="D19" s="94"/>
      <c r="E19" s="607">
        <v>390</v>
      </c>
      <c r="F19" s="608"/>
      <c r="G19" s="599">
        <f t="shared" si="1"/>
      </c>
      <c r="H19" s="600"/>
      <c r="I19" s="423" t="s">
        <v>2206</v>
      </c>
      <c r="J19" s="424"/>
      <c r="K19" s="424"/>
      <c r="L19" s="424"/>
      <c r="M19" s="424"/>
      <c r="N19" s="424"/>
      <c r="O19" s="425"/>
      <c r="Q19" s="382"/>
      <c r="R19" s="450" t="s">
        <v>2401</v>
      </c>
      <c r="S19" s="438"/>
      <c r="T19" s="94"/>
      <c r="U19" s="597">
        <v>350</v>
      </c>
      <c r="V19" s="598"/>
      <c r="W19" s="599">
        <f>IF(T19="","",ROUND(U19*$D$4,-1))</f>
      </c>
      <c r="X19" s="600"/>
      <c r="Y19" s="423" t="s">
        <v>2403</v>
      </c>
      <c r="Z19" s="424"/>
      <c r="AA19" s="424"/>
      <c r="AB19" s="424"/>
      <c r="AC19" s="424"/>
      <c r="AD19" s="424"/>
      <c r="AE19" s="425"/>
    </row>
    <row r="20" spans="1:31" ht="12.75" customHeight="1">
      <c r="A20" s="382"/>
      <c r="B20" s="401" t="s">
        <v>539</v>
      </c>
      <c r="C20" s="402"/>
      <c r="D20" s="94"/>
      <c r="E20" s="607">
        <v>290</v>
      </c>
      <c r="F20" s="608"/>
      <c r="G20" s="609">
        <f t="shared" si="1"/>
      </c>
      <c r="H20" s="610"/>
      <c r="I20" s="423" t="s">
        <v>2207</v>
      </c>
      <c r="J20" s="424"/>
      <c r="K20" s="424"/>
      <c r="L20" s="424"/>
      <c r="M20" s="424"/>
      <c r="N20" s="424"/>
      <c r="O20" s="425"/>
      <c r="Q20" s="382"/>
      <c r="R20" s="450" t="s">
        <v>565</v>
      </c>
      <c r="S20" s="438"/>
      <c r="T20" s="94"/>
      <c r="U20" s="597">
        <v>250</v>
      </c>
      <c r="V20" s="598"/>
      <c r="W20" s="599">
        <f t="shared" si="0"/>
      </c>
      <c r="X20" s="600"/>
      <c r="Y20" s="423" t="s">
        <v>2248</v>
      </c>
      <c r="Z20" s="424"/>
      <c r="AA20" s="424"/>
      <c r="AB20" s="424"/>
      <c r="AC20" s="424"/>
      <c r="AD20" s="424"/>
      <c r="AE20" s="425"/>
    </row>
    <row r="21" spans="1:31" ht="12.75" customHeight="1">
      <c r="A21" s="644"/>
      <c r="B21" s="403" t="s">
        <v>991</v>
      </c>
      <c r="C21" s="404"/>
      <c r="D21" s="405"/>
      <c r="E21" s="601">
        <f>SUBTOTAL(9,E6:F20)</f>
        <v>5070</v>
      </c>
      <c r="F21" s="602"/>
      <c r="G21" s="435">
        <f>SUBTOTAL(9,G6:H20)</f>
        <v>0</v>
      </c>
      <c r="H21" s="436"/>
      <c r="I21" s="416"/>
      <c r="J21" s="417"/>
      <c r="K21" s="417"/>
      <c r="L21" s="417"/>
      <c r="M21" s="417"/>
      <c r="N21" s="417"/>
      <c r="O21" s="418"/>
      <c r="Q21" s="382"/>
      <c r="R21" s="450" t="s">
        <v>566</v>
      </c>
      <c r="S21" s="438"/>
      <c r="T21" s="94"/>
      <c r="U21" s="597">
        <v>220</v>
      </c>
      <c r="V21" s="598"/>
      <c r="W21" s="599">
        <f t="shared" si="0"/>
      </c>
      <c r="X21" s="600"/>
      <c r="Y21" s="423" t="s">
        <v>2249</v>
      </c>
      <c r="Z21" s="424"/>
      <c r="AA21" s="424"/>
      <c r="AB21" s="424"/>
      <c r="AC21" s="424"/>
      <c r="AD21" s="424"/>
      <c r="AE21" s="425"/>
    </row>
    <row r="22" spans="1:31" ht="12.75" customHeight="1">
      <c r="A22" s="381" t="s">
        <v>1037</v>
      </c>
      <c r="B22" s="397" t="s">
        <v>827</v>
      </c>
      <c r="C22" s="397"/>
      <c r="D22" s="58"/>
      <c r="E22" s="638">
        <v>300</v>
      </c>
      <c r="F22" s="639"/>
      <c r="G22" s="605">
        <f>IF(D22="","",ROUND(E22*$D$4,-1))</f>
      </c>
      <c r="H22" s="606"/>
      <c r="I22" s="517" t="s">
        <v>2420</v>
      </c>
      <c r="J22" s="518"/>
      <c r="K22" s="518"/>
      <c r="L22" s="518"/>
      <c r="M22" s="518"/>
      <c r="N22" s="518"/>
      <c r="O22" s="519"/>
      <c r="Q22" s="382"/>
      <c r="R22" s="450" t="s">
        <v>567</v>
      </c>
      <c r="S22" s="438"/>
      <c r="T22" s="94"/>
      <c r="U22" s="597">
        <v>360</v>
      </c>
      <c r="V22" s="598"/>
      <c r="W22" s="599">
        <f t="shared" si="0"/>
      </c>
      <c r="X22" s="600"/>
      <c r="Y22" s="423" t="s">
        <v>259</v>
      </c>
      <c r="Z22" s="424"/>
      <c r="AA22" s="424"/>
      <c r="AB22" s="424"/>
      <c r="AC22" s="424"/>
      <c r="AD22" s="424"/>
      <c r="AE22" s="425"/>
    </row>
    <row r="23" spans="1:31" ht="12.75" customHeight="1">
      <c r="A23" s="382"/>
      <c r="B23" s="378" t="s">
        <v>2422</v>
      </c>
      <c r="C23" s="378"/>
      <c r="D23" s="64"/>
      <c r="E23" s="607">
        <v>350</v>
      </c>
      <c r="F23" s="608"/>
      <c r="G23" s="599">
        <f>IF(D23="","",ROUND(E23*$D$4,-1))</f>
      </c>
      <c r="H23" s="600"/>
      <c r="I23" s="479" t="s">
        <v>2421</v>
      </c>
      <c r="J23" s="480"/>
      <c r="K23" s="480"/>
      <c r="L23" s="480"/>
      <c r="M23" s="480"/>
      <c r="N23" s="480"/>
      <c r="O23" s="481"/>
      <c r="Q23" s="382"/>
      <c r="R23" s="450" t="s">
        <v>568</v>
      </c>
      <c r="S23" s="438"/>
      <c r="T23" s="94"/>
      <c r="U23" s="597">
        <v>370</v>
      </c>
      <c r="V23" s="598"/>
      <c r="W23" s="599">
        <f t="shared" si="0"/>
      </c>
      <c r="X23" s="600"/>
      <c r="Y23" s="423" t="s">
        <v>260</v>
      </c>
      <c r="Z23" s="424"/>
      <c r="AA23" s="424"/>
      <c r="AB23" s="424"/>
      <c r="AC23" s="424"/>
      <c r="AD23" s="424"/>
      <c r="AE23" s="425"/>
    </row>
    <row r="24" spans="1:31" ht="12.75" customHeight="1">
      <c r="A24" s="382"/>
      <c r="B24" s="378" t="s">
        <v>540</v>
      </c>
      <c r="C24" s="378"/>
      <c r="D24" s="95"/>
      <c r="E24" s="607">
        <v>280</v>
      </c>
      <c r="F24" s="608"/>
      <c r="G24" s="599">
        <f aca="true" t="shared" si="2" ref="G24:G45">IF(D24="","",ROUND(E24*$D$4,-1))</f>
      </c>
      <c r="H24" s="600"/>
      <c r="I24" s="423" t="s">
        <v>2208</v>
      </c>
      <c r="J24" s="424"/>
      <c r="K24" s="424"/>
      <c r="L24" s="424"/>
      <c r="M24" s="424"/>
      <c r="N24" s="424"/>
      <c r="O24" s="425"/>
      <c r="Q24" s="382"/>
      <c r="R24" s="450" t="s">
        <v>569</v>
      </c>
      <c r="S24" s="438"/>
      <c r="T24" s="94"/>
      <c r="U24" s="597">
        <v>430</v>
      </c>
      <c r="V24" s="598"/>
      <c r="W24" s="609">
        <f t="shared" si="0"/>
      </c>
      <c r="X24" s="610"/>
      <c r="Y24" s="423" t="s">
        <v>261</v>
      </c>
      <c r="Z24" s="424"/>
      <c r="AA24" s="424"/>
      <c r="AB24" s="424"/>
      <c r="AC24" s="424"/>
      <c r="AD24" s="424"/>
      <c r="AE24" s="425"/>
    </row>
    <row r="25" spans="1:31" ht="12.75" customHeight="1">
      <c r="A25" s="382"/>
      <c r="B25" s="378" t="s">
        <v>541</v>
      </c>
      <c r="C25" s="378"/>
      <c r="D25" s="95"/>
      <c r="E25" s="607">
        <v>350</v>
      </c>
      <c r="F25" s="608"/>
      <c r="G25" s="599">
        <f t="shared" si="2"/>
      </c>
      <c r="H25" s="600"/>
      <c r="I25" s="423" t="s">
        <v>2209</v>
      </c>
      <c r="J25" s="424"/>
      <c r="K25" s="424"/>
      <c r="L25" s="424"/>
      <c r="M25" s="424"/>
      <c r="N25" s="424"/>
      <c r="O25" s="425"/>
      <c r="Q25" s="383"/>
      <c r="R25" s="403" t="s">
        <v>991</v>
      </c>
      <c r="S25" s="404"/>
      <c r="T25" s="405"/>
      <c r="U25" s="601">
        <f>SUBTOTAL(9,U6:V24)</f>
        <v>6100</v>
      </c>
      <c r="V25" s="602"/>
      <c r="W25" s="435">
        <f>SUBTOTAL(9,W6:X24)</f>
        <v>0</v>
      </c>
      <c r="X25" s="640"/>
      <c r="Y25" s="416"/>
      <c r="Z25" s="417"/>
      <c r="AA25" s="417"/>
      <c r="AB25" s="417"/>
      <c r="AC25" s="417"/>
      <c r="AD25" s="417"/>
      <c r="AE25" s="418"/>
    </row>
    <row r="26" spans="1:31" ht="12.75" customHeight="1">
      <c r="A26" s="382"/>
      <c r="B26" s="378" t="s">
        <v>771</v>
      </c>
      <c r="C26" s="378"/>
      <c r="D26" s="95"/>
      <c r="E26" s="607">
        <v>400</v>
      </c>
      <c r="F26" s="608"/>
      <c r="G26" s="599">
        <f t="shared" si="2"/>
      </c>
      <c r="H26" s="600"/>
      <c r="I26" s="423" t="s">
        <v>2210</v>
      </c>
      <c r="J26" s="424"/>
      <c r="K26" s="424"/>
      <c r="L26" s="424"/>
      <c r="M26" s="424"/>
      <c r="N26" s="424"/>
      <c r="O26" s="425"/>
      <c r="Q26" s="381" t="s">
        <v>1038</v>
      </c>
      <c r="R26" s="451" t="s">
        <v>570</v>
      </c>
      <c r="S26" s="442"/>
      <c r="T26" s="58"/>
      <c r="U26" s="607">
        <v>490</v>
      </c>
      <c r="V26" s="608"/>
      <c r="W26" s="605">
        <f>IF(T26="","",ROUND(U26*$D$4,-1))</f>
      </c>
      <c r="X26" s="606"/>
      <c r="Y26" s="423" t="s">
        <v>2250</v>
      </c>
      <c r="Z26" s="424"/>
      <c r="AA26" s="424"/>
      <c r="AB26" s="424"/>
      <c r="AC26" s="424"/>
      <c r="AD26" s="424"/>
      <c r="AE26" s="425"/>
    </row>
    <row r="27" spans="1:31" ht="12.75" customHeight="1">
      <c r="A27" s="382"/>
      <c r="B27" s="378" t="s">
        <v>772</v>
      </c>
      <c r="C27" s="378"/>
      <c r="D27" s="95"/>
      <c r="E27" s="607">
        <v>280</v>
      </c>
      <c r="F27" s="608"/>
      <c r="G27" s="599">
        <f t="shared" si="2"/>
      </c>
      <c r="H27" s="600"/>
      <c r="I27" s="423" t="s">
        <v>2211</v>
      </c>
      <c r="J27" s="424"/>
      <c r="K27" s="424"/>
      <c r="L27" s="424"/>
      <c r="M27" s="424"/>
      <c r="N27" s="424"/>
      <c r="O27" s="425"/>
      <c r="Q27" s="382"/>
      <c r="R27" s="450" t="s">
        <v>515</v>
      </c>
      <c r="S27" s="438"/>
      <c r="T27" s="59"/>
      <c r="U27" s="597">
        <v>430</v>
      </c>
      <c r="V27" s="598"/>
      <c r="W27" s="599">
        <f aca="true" t="shared" si="3" ref="W27:W38">IF(T27="","",ROUND(U27*$D$4,-1))</f>
      </c>
      <c r="X27" s="600"/>
      <c r="Y27" s="423" t="s">
        <v>2251</v>
      </c>
      <c r="Z27" s="424"/>
      <c r="AA27" s="424"/>
      <c r="AB27" s="424"/>
      <c r="AC27" s="424"/>
      <c r="AD27" s="424"/>
      <c r="AE27" s="425"/>
    </row>
    <row r="28" spans="1:31" ht="12.75" customHeight="1">
      <c r="A28" s="382"/>
      <c r="B28" s="378" t="s">
        <v>773</v>
      </c>
      <c r="C28" s="378"/>
      <c r="D28" s="95"/>
      <c r="E28" s="607">
        <v>350</v>
      </c>
      <c r="F28" s="608"/>
      <c r="G28" s="599">
        <f t="shared" si="2"/>
      </c>
      <c r="H28" s="600"/>
      <c r="I28" s="423" t="s">
        <v>2212</v>
      </c>
      <c r="J28" s="424"/>
      <c r="K28" s="424"/>
      <c r="L28" s="424"/>
      <c r="M28" s="424"/>
      <c r="N28" s="424"/>
      <c r="O28" s="425"/>
      <c r="Q28" s="382"/>
      <c r="R28" s="450" t="s">
        <v>571</v>
      </c>
      <c r="S28" s="438"/>
      <c r="T28" s="94"/>
      <c r="U28" s="597">
        <v>540</v>
      </c>
      <c r="V28" s="598"/>
      <c r="W28" s="599">
        <f t="shared" si="3"/>
      </c>
      <c r="X28" s="600"/>
      <c r="Y28" s="423" t="s">
        <v>2252</v>
      </c>
      <c r="Z28" s="424"/>
      <c r="AA28" s="424"/>
      <c r="AB28" s="424"/>
      <c r="AC28" s="424"/>
      <c r="AD28" s="424"/>
      <c r="AE28" s="425"/>
    </row>
    <row r="29" spans="1:31" ht="12.75" customHeight="1">
      <c r="A29" s="382"/>
      <c r="B29" s="378" t="s">
        <v>542</v>
      </c>
      <c r="C29" s="378"/>
      <c r="D29" s="95"/>
      <c r="E29" s="607">
        <v>370</v>
      </c>
      <c r="F29" s="608"/>
      <c r="G29" s="599">
        <f t="shared" si="2"/>
      </c>
      <c r="H29" s="600"/>
      <c r="I29" s="423" t="s">
        <v>2213</v>
      </c>
      <c r="J29" s="424"/>
      <c r="K29" s="424"/>
      <c r="L29" s="424"/>
      <c r="M29" s="424"/>
      <c r="N29" s="424"/>
      <c r="O29" s="425"/>
      <c r="Q29" s="382"/>
      <c r="R29" s="450" t="s">
        <v>737</v>
      </c>
      <c r="S29" s="438"/>
      <c r="T29" s="94"/>
      <c r="U29" s="597">
        <v>210</v>
      </c>
      <c r="V29" s="598"/>
      <c r="W29" s="599">
        <f>IF(T29="","",ROUND(U29*$D$4,-1))</f>
      </c>
      <c r="X29" s="600"/>
      <c r="Y29" s="423" t="s">
        <v>2253</v>
      </c>
      <c r="Z29" s="424"/>
      <c r="AA29" s="424"/>
      <c r="AB29" s="424"/>
      <c r="AC29" s="424"/>
      <c r="AD29" s="424"/>
      <c r="AE29" s="425"/>
    </row>
    <row r="30" spans="1:31" ht="12.75" customHeight="1">
      <c r="A30" s="382"/>
      <c r="B30" s="378" t="s">
        <v>1387</v>
      </c>
      <c r="C30" s="378"/>
      <c r="D30" s="95"/>
      <c r="E30" s="379">
        <v>180</v>
      </c>
      <c r="F30" s="380"/>
      <c r="G30" s="599">
        <f>IF(D30="","",ROUND(E30*$D$4,-1))</f>
      </c>
      <c r="H30" s="600"/>
      <c r="I30" s="423" t="s">
        <v>2214</v>
      </c>
      <c r="J30" s="424"/>
      <c r="K30" s="424"/>
      <c r="L30" s="424"/>
      <c r="M30" s="424"/>
      <c r="N30" s="424"/>
      <c r="O30" s="425"/>
      <c r="Q30" s="382"/>
      <c r="R30" s="450" t="s">
        <v>738</v>
      </c>
      <c r="S30" s="438"/>
      <c r="T30" s="94"/>
      <c r="U30" s="597">
        <v>220</v>
      </c>
      <c r="V30" s="598"/>
      <c r="W30" s="599">
        <f t="shared" si="3"/>
      </c>
      <c r="X30" s="600"/>
      <c r="Y30" s="423" t="s">
        <v>2100</v>
      </c>
      <c r="Z30" s="424"/>
      <c r="AA30" s="424"/>
      <c r="AB30" s="424"/>
      <c r="AC30" s="424"/>
      <c r="AD30" s="424"/>
      <c r="AE30" s="425"/>
    </row>
    <row r="31" spans="1:31" ht="12.75" customHeight="1">
      <c r="A31" s="382"/>
      <c r="B31" s="378" t="s">
        <v>1388</v>
      </c>
      <c r="C31" s="378"/>
      <c r="D31" s="95"/>
      <c r="E31" s="379">
        <v>220</v>
      </c>
      <c r="F31" s="380"/>
      <c r="G31" s="599">
        <f t="shared" si="2"/>
      </c>
      <c r="H31" s="600"/>
      <c r="I31" s="423" t="s">
        <v>2215</v>
      </c>
      <c r="J31" s="424"/>
      <c r="K31" s="424"/>
      <c r="L31" s="424"/>
      <c r="M31" s="424"/>
      <c r="N31" s="424"/>
      <c r="O31" s="425"/>
      <c r="Q31" s="382"/>
      <c r="R31" s="450" t="s">
        <v>573</v>
      </c>
      <c r="S31" s="438"/>
      <c r="T31" s="94"/>
      <c r="U31" s="597">
        <v>410</v>
      </c>
      <c r="V31" s="598"/>
      <c r="W31" s="599">
        <f t="shared" si="3"/>
      </c>
      <c r="X31" s="600"/>
      <c r="Y31" s="423" t="s">
        <v>2254</v>
      </c>
      <c r="Z31" s="424"/>
      <c r="AA31" s="424"/>
      <c r="AB31" s="424"/>
      <c r="AC31" s="424"/>
      <c r="AD31" s="424"/>
      <c r="AE31" s="425"/>
    </row>
    <row r="32" spans="1:31" ht="12.75" customHeight="1">
      <c r="A32" s="382"/>
      <c r="B32" s="378" t="s">
        <v>543</v>
      </c>
      <c r="C32" s="378"/>
      <c r="D32" s="95"/>
      <c r="E32" s="379">
        <v>430</v>
      </c>
      <c r="F32" s="380"/>
      <c r="G32" s="599">
        <f t="shared" si="2"/>
      </c>
      <c r="H32" s="600"/>
      <c r="I32" s="423" t="s">
        <v>2216</v>
      </c>
      <c r="J32" s="424"/>
      <c r="K32" s="424"/>
      <c r="L32" s="424"/>
      <c r="M32" s="424"/>
      <c r="N32" s="424"/>
      <c r="O32" s="425"/>
      <c r="Q32" s="382"/>
      <c r="R32" s="450" t="s">
        <v>574</v>
      </c>
      <c r="S32" s="438"/>
      <c r="T32" s="94"/>
      <c r="U32" s="597">
        <v>290</v>
      </c>
      <c r="V32" s="598"/>
      <c r="W32" s="599">
        <f t="shared" si="3"/>
      </c>
      <c r="X32" s="600"/>
      <c r="Y32" s="423" t="s">
        <v>2255</v>
      </c>
      <c r="Z32" s="424"/>
      <c r="AA32" s="424"/>
      <c r="AB32" s="424"/>
      <c r="AC32" s="424"/>
      <c r="AD32" s="424"/>
      <c r="AE32" s="425"/>
    </row>
    <row r="33" spans="1:31" ht="12.75" customHeight="1">
      <c r="A33" s="382"/>
      <c r="B33" s="378" t="s">
        <v>544</v>
      </c>
      <c r="C33" s="378"/>
      <c r="D33" s="95"/>
      <c r="E33" s="379">
        <v>480</v>
      </c>
      <c r="F33" s="380"/>
      <c r="G33" s="599">
        <f t="shared" si="2"/>
      </c>
      <c r="H33" s="600"/>
      <c r="I33" s="423" t="s">
        <v>2217</v>
      </c>
      <c r="J33" s="424"/>
      <c r="K33" s="424"/>
      <c r="L33" s="424"/>
      <c r="M33" s="424"/>
      <c r="N33" s="424"/>
      <c r="O33" s="425"/>
      <c r="Q33" s="382"/>
      <c r="R33" s="450" t="s">
        <v>575</v>
      </c>
      <c r="S33" s="438"/>
      <c r="T33" s="94"/>
      <c r="U33" s="597">
        <v>190</v>
      </c>
      <c r="V33" s="598"/>
      <c r="W33" s="599">
        <f t="shared" si="3"/>
      </c>
      <c r="X33" s="600"/>
      <c r="Y33" s="423" t="s">
        <v>2256</v>
      </c>
      <c r="Z33" s="424"/>
      <c r="AA33" s="424"/>
      <c r="AB33" s="424"/>
      <c r="AC33" s="424"/>
      <c r="AD33" s="424"/>
      <c r="AE33" s="425"/>
    </row>
    <row r="34" spans="1:31" ht="12.75" customHeight="1">
      <c r="A34" s="382"/>
      <c r="B34" s="378" t="s">
        <v>545</v>
      </c>
      <c r="C34" s="378"/>
      <c r="D34" s="95"/>
      <c r="E34" s="379">
        <v>430</v>
      </c>
      <c r="F34" s="380"/>
      <c r="G34" s="599">
        <f t="shared" si="2"/>
      </c>
      <c r="H34" s="600"/>
      <c r="I34" s="423" t="s">
        <v>2218</v>
      </c>
      <c r="J34" s="424"/>
      <c r="K34" s="424"/>
      <c r="L34" s="424"/>
      <c r="M34" s="424"/>
      <c r="N34" s="424"/>
      <c r="O34" s="425"/>
      <c r="Q34" s="382"/>
      <c r="R34" s="450" t="s">
        <v>576</v>
      </c>
      <c r="S34" s="438"/>
      <c r="T34" s="94"/>
      <c r="U34" s="597">
        <v>350</v>
      </c>
      <c r="V34" s="598"/>
      <c r="W34" s="599">
        <f t="shared" si="3"/>
      </c>
      <c r="X34" s="600"/>
      <c r="Y34" s="423" t="s">
        <v>2257</v>
      </c>
      <c r="Z34" s="424"/>
      <c r="AA34" s="424"/>
      <c r="AB34" s="424"/>
      <c r="AC34" s="424"/>
      <c r="AD34" s="424"/>
      <c r="AE34" s="425"/>
    </row>
    <row r="35" spans="1:31" ht="12.75" customHeight="1">
      <c r="A35" s="382"/>
      <c r="B35" s="378" t="s">
        <v>546</v>
      </c>
      <c r="C35" s="378"/>
      <c r="D35" s="95"/>
      <c r="E35" s="379">
        <v>290</v>
      </c>
      <c r="F35" s="380"/>
      <c r="G35" s="599">
        <f t="shared" si="2"/>
      </c>
      <c r="H35" s="600"/>
      <c r="I35" s="423" t="s">
        <v>2219</v>
      </c>
      <c r="J35" s="424"/>
      <c r="K35" s="424"/>
      <c r="L35" s="424"/>
      <c r="M35" s="424"/>
      <c r="N35" s="424"/>
      <c r="O35" s="425"/>
      <c r="Q35" s="382"/>
      <c r="R35" s="450" t="s">
        <v>577</v>
      </c>
      <c r="S35" s="438"/>
      <c r="T35" s="94"/>
      <c r="U35" s="597">
        <v>370</v>
      </c>
      <c r="V35" s="598"/>
      <c r="W35" s="599">
        <f t="shared" si="3"/>
      </c>
      <c r="X35" s="600"/>
      <c r="Y35" s="423" t="s">
        <v>2258</v>
      </c>
      <c r="Z35" s="424"/>
      <c r="AA35" s="424"/>
      <c r="AB35" s="424"/>
      <c r="AC35" s="424"/>
      <c r="AD35" s="424"/>
      <c r="AE35" s="425"/>
    </row>
    <row r="36" spans="1:31" ht="12.75" customHeight="1">
      <c r="A36" s="382"/>
      <c r="B36" s="378" t="s">
        <v>547</v>
      </c>
      <c r="C36" s="378"/>
      <c r="D36" s="95"/>
      <c r="E36" s="379">
        <v>530</v>
      </c>
      <c r="F36" s="380"/>
      <c r="G36" s="599">
        <f t="shared" si="2"/>
      </c>
      <c r="H36" s="600"/>
      <c r="I36" s="423" t="s">
        <v>2220</v>
      </c>
      <c r="J36" s="424"/>
      <c r="K36" s="424"/>
      <c r="L36" s="424"/>
      <c r="M36" s="424"/>
      <c r="N36" s="424"/>
      <c r="O36" s="425"/>
      <c r="Q36" s="382"/>
      <c r="R36" s="450" t="s">
        <v>578</v>
      </c>
      <c r="S36" s="438"/>
      <c r="T36" s="94"/>
      <c r="U36" s="597">
        <v>240</v>
      </c>
      <c r="V36" s="598"/>
      <c r="W36" s="599">
        <f t="shared" si="3"/>
      </c>
      <c r="X36" s="600"/>
      <c r="Y36" s="423" t="s">
        <v>2259</v>
      </c>
      <c r="Z36" s="424"/>
      <c r="AA36" s="424"/>
      <c r="AB36" s="424"/>
      <c r="AC36" s="424"/>
      <c r="AD36" s="424"/>
      <c r="AE36" s="425"/>
    </row>
    <row r="37" spans="1:31" ht="12.75" customHeight="1">
      <c r="A37" s="382"/>
      <c r="B37" s="378" t="s">
        <v>548</v>
      </c>
      <c r="C37" s="378"/>
      <c r="D37" s="95"/>
      <c r="E37" s="379">
        <v>260</v>
      </c>
      <c r="F37" s="380"/>
      <c r="G37" s="599">
        <f t="shared" si="2"/>
      </c>
      <c r="H37" s="600"/>
      <c r="I37" s="423" t="s">
        <v>319</v>
      </c>
      <c r="J37" s="424"/>
      <c r="K37" s="424"/>
      <c r="L37" s="424"/>
      <c r="M37" s="424"/>
      <c r="N37" s="424"/>
      <c r="O37" s="425"/>
      <c r="Q37" s="382"/>
      <c r="R37" s="450" t="s">
        <v>579</v>
      </c>
      <c r="S37" s="438"/>
      <c r="T37" s="94"/>
      <c r="U37" s="597">
        <v>140</v>
      </c>
      <c r="V37" s="598"/>
      <c r="W37" s="599">
        <f t="shared" si="3"/>
      </c>
      <c r="X37" s="600"/>
      <c r="Y37" s="423" t="s">
        <v>2260</v>
      </c>
      <c r="Z37" s="424"/>
      <c r="AA37" s="424"/>
      <c r="AB37" s="424"/>
      <c r="AC37" s="424"/>
      <c r="AD37" s="424"/>
      <c r="AE37" s="425"/>
    </row>
    <row r="38" spans="1:31" ht="12.75" customHeight="1">
      <c r="A38" s="382"/>
      <c r="B38" s="378" t="s">
        <v>549</v>
      </c>
      <c r="C38" s="378"/>
      <c r="D38" s="95"/>
      <c r="E38" s="379">
        <v>350</v>
      </c>
      <c r="F38" s="380"/>
      <c r="G38" s="599">
        <f t="shared" si="2"/>
      </c>
      <c r="H38" s="600"/>
      <c r="I38" s="423" t="s">
        <v>320</v>
      </c>
      <c r="J38" s="424"/>
      <c r="K38" s="424"/>
      <c r="L38" s="424"/>
      <c r="M38" s="424"/>
      <c r="N38" s="424"/>
      <c r="O38" s="425"/>
      <c r="Q38" s="382"/>
      <c r="R38" s="448" t="s">
        <v>580</v>
      </c>
      <c r="S38" s="449"/>
      <c r="T38" s="94"/>
      <c r="U38" s="597">
        <v>340</v>
      </c>
      <c r="V38" s="598"/>
      <c r="W38" s="609">
        <f t="shared" si="3"/>
      </c>
      <c r="X38" s="610"/>
      <c r="Y38" s="423" t="s">
        <v>2261</v>
      </c>
      <c r="Z38" s="424"/>
      <c r="AA38" s="424"/>
      <c r="AB38" s="424"/>
      <c r="AC38" s="424"/>
      <c r="AD38" s="424"/>
      <c r="AE38" s="425"/>
    </row>
    <row r="39" spans="1:31" ht="12.75" customHeight="1">
      <c r="A39" s="382"/>
      <c r="B39" s="378" t="s">
        <v>550</v>
      </c>
      <c r="C39" s="378"/>
      <c r="D39" s="95"/>
      <c r="E39" s="379">
        <v>380</v>
      </c>
      <c r="F39" s="380"/>
      <c r="G39" s="599">
        <f t="shared" si="2"/>
      </c>
      <c r="H39" s="600"/>
      <c r="I39" s="423" t="s">
        <v>2221</v>
      </c>
      <c r="J39" s="424"/>
      <c r="K39" s="424"/>
      <c r="L39" s="424"/>
      <c r="M39" s="424"/>
      <c r="N39" s="424"/>
      <c r="O39" s="425"/>
      <c r="Q39" s="383"/>
      <c r="R39" s="403" t="s">
        <v>991</v>
      </c>
      <c r="S39" s="404"/>
      <c r="T39" s="405"/>
      <c r="U39" s="601">
        <f>SUBTOTAL(9,U26:V38)</f>
        <v>4220</v>
      </c>
      <c r="V39" s="602"/>
      <c r="W39" s="435">
        <f>SUBTOTAL(9,W26:X38)</f>
        <v>0</v>
      </c>
      <c r="X39" s="640"/>
      <c r="Y39" s="416"/>
      <c r="Z39" s="417"/>
      <c r="AA39" s="417"/>
      <c r="AB39" s="417"/>
      <c r="AC39" s="417"/>
      <c r="AD39" s="417"/>
      <c r="AE39" s="418"/>
    </row>
    <row r="40" spans="1:31" ht="12.75" customHeight="1">
      <c r="A40" s="382"/>
      <c r="B40" s="378" t="s">
        <v>551</v>
      </c>
      <c r="C40" s="378"/>
      <c r="D40" s="95"/>
      <c r="E40" s="607">
        <v>560</v>
      </c>
      <c r="F40" s="608"/>
      <c r="G40" s="599">
        <f t="shared" si="2"/>
      </c>
      <c r="H40" s="600"/>
      <c r="I40" s="423" t="s">
        <v>2222</v>
      </c>
      <c r="J40" s="424"/>
      <c r="K40" s="424"/>
      <c r="L40" s="424"/>
      <c r="M40" s="424"/>
      <c r="N40" s="424"/>
      <c r="O40" s="425"/>
      <c r="Q40" s="381" t="s">
        <v>1039</v>
      </c>
      <c r="R40" s="451" t="s">
        <v>581</v>
      </c>
      <c r="S40" s="442"/>
      <c r="T40" s="58"/>
      <c r="U40" s="379">
        <v>400</v>
      </c>
      <c r="V40" s="380"/>
      <c r="W40" s="599">
        <f>IF(T40="","",ROUND(U40*$D$4,-1))</f>
      </c>
      <c r="X40" s="600"/>
      <c r="Y40" s="423" t="s">
        <v>2262</v>
      </c>
      <c r="Z40" s="424"/>
      <c r="AA40" s="424"/>
      <c r="AB40" s="424"/>
      <c r="AC40" s="424"/>
      <c r="AD40" s="424"/>
      <c r="AE40" s="425"/>
    </row>
    <row r="41" spans="1:31" ht="12.75" customHeight="1">
      <c r="A41" s="382"/>
      <c r="B41" s="378" t="s">
        <v>552</v>
      </c>
      <c r="C41" s="378"/>
      <c r="D41" s="95"/>
      <c r="E41" s="607">
        <v>460</v>
      </c>
      <c r="F41" s="608"/>
      <c r="G41" s="599">
        <f t="shared" si="2"/>
      </c>
      <c r="H41" s="600"/>
      <c r="I41" s="423" t="s">
        <v>2223</v>
      </c>
      <c r="J41" s="424"/>
      <c r="K41" s="424"/>
      <c r="L41" s="424"/>
      <c r="M41" s="424"/>
      <c r="N41" s="424"/>
      <c r="O41" s="425"/>
      <c r="Q41" s="382"/>
      <c r="R41" s="450" t="s">
        <v>582</v>
      </c>
      <c r="S41" s="438"/>
      <c r="T41" s="59"/>
      <c r="U41" s="394">
        <v>500</v>
      </c>
      <c r="V41" s="395"/>
      <c r="W41" s="599">
        <f aca="true" t="shared" si="4" ref="W41:W57">IF(T41="","",ROUND(U41*$D$4,-1))</f>
      </c>
      <c r="X41" s="600"/>
      <c r="Y41" s="423" t="s">
        <v>2263</v>
      </c>
      <c r="Z41" s="424"/>
      <c r="AA41" s="424"/>
      <c r="AB41" s="424"/>
      <c r="AC41" s="424"/>
      <c r="AD41" s="424"/>
      <c r="AE41" s="425"/>
    </row>
    <row r="42" spans="1:31" ht="12.75" customHeight="1">
      <c r="A42" s="382"/>
      <c r="B42" s="378" t="s">
        <v>553</v>
      </c>
      <c r="C42" s="378"/>
      <c r="D42" s="95"/>
      <c r="E42" s="607">
        <v>350</v>
      </c>
      <c r="F42" s="608"/>
      <c r="G42" s="599">
        <f t="shared" si="2"/>
      </c>
      <c r="H42" s="600"/>
      <c r="I42" s="423" t="s">
        <v>2224</v>
      </c>
      <c r="J42" s="424"/>
      <c r="K42" s="424"/>
      <c r="L42" s="424"/>
      <c r="M42" s="424"/>
      <c r="N42" s="424"/>
      <c r="O42" s="425"/>
      <c r="Q42" s="382"/>
      <c r="R42" s="450" t="s">
        <v>583</v>
      </c>
      <c r="S42" s="438"/>
      <c r="T42" s="94"/>
      <c r="U42" s="394">
        <v>340</v>
      </c>
      <c r="V42" s="395"/>
      <c r="W42" s="599">
        <f t="shared" si="4"/>
      </c>
      <c r="X42" s="600"/>
      <c r="Y42" s="423" t="s">
        <v>262</v>
      </c>
      <c r="Z42" s="424"/>
      <c r="AA42" s="424"/>
      <c r="AB42" s="424"/>
      <c r="AC42" s="424"/>
      <c r="AD42" s="424"/>
      <c r="AE42" s="425"/>
    </row>
    <row r="43" spans="1:31" ht="12.75" customHeight="1">
      <c r="A43" s="382"/>
      <c r="B43" s="378" t="s">
        <v>554</v>
      </c>
      <c r="C43" s="378"/>
      <c r="D43" s="95"/>
      <c r="E43" s="607">
        <v>480</v>
      </c>
      <c r="F43" s="608"/>
      <c r="G43" s="599">
        <f t="shared" si="2"/>
      </c>
      <c r="H43" s="600"/>
      <c r="I43" s="423" t="s">
        <v>2225</v>
      </c>
      <c r="J43" s="424"/>
      <c r="K43" s="424"/>
      <c r="L43" s="424"/>
      <c r="M43" s="424"/>
      <c r="N43" s="424"/>
      <c r="O43" s="425"/>
      <c r="Q43" s="382"/>
      <c r="R43" s="450" t="s">
        <v>584</v>
      </c>
      <c r="S43" s="438"/>
      <c r="T43" s="94"/>
      <c r="U43" s="394">
        <v>450</v>
      </c>
      <c r="V43" s="395"/>
      <c r="W43" s="599">
        <f t="shared" si="4"/>
      </c>
      <c r="X43" s="600"/>
      <c r="Y43" s="423" t="s">
        <v>263</v>
      </c>
      <c r="Z43" s="424"/>
      <c r="AA43" s="424"/>
      <c r="AB43" s="424"/>
      <c r="AC43" s="424"/>
      <c r="AD43" s="424"/>
      <c r="AE43" s="425"/>
    </row>
    <row r="44" spans="1:31" ht="12.75" customHeight="1">
      <c r="A44" s="382"/>
      <c r="B44" s="378" t="s">
        <v>217</v>
      </c>
      <c r="C44" s="378"/>
      <c r="D44" s="95"/>
      <c r="E44" s="607">
        <v>230</v>
      </c>
      <c r="F44" s="608"/>
      <c r="G44" s="599">
        <f>IF(D44="","",ROUND(E44*$D$4,-1))</f>
      </c>
      <c r="H44" s="600"/>
      <c r="I44" s="423" t="s">
        <v>2226</v>
      </c>
      <c r="J44" s="424"/>
      <c r="K44" s="424"/>
      <c r="L44" s="424"/>
      <c r="M44" s="424"/>
      <c r="N44" s="424"/>
      <c r="O44" s="425"/>
      <c r="Q44" s="382"/>
      <c r="R44" s="450" t="s">
        <v>585</v>
      </c>
      <c r="S44" s="438"/>
      <c r="T44" s="94"/>
      <c r="U44" s="394">
        <v>300</v>
      </c>
      <c r="V44" s="395"/>
      <c r="W44" s="599">
        <f t="shared" si="4"/>
      </c>
      <c r="X44" s="600"/>
      <c r="Y44" s="423" t="s">
        <v>264</v>
      </c>
      <c r="Z44" s="424"/>
      <c r="AA44" s="424"/>
      <c r="AB44" s="424"/>
      <c r="AC44" s="424"/>
      <c r="AD44" s="424"/>
      <c r="AE44" s="425"/>
    </row>
    <row r="45" spans="1:31" ht="12.75" customHeight="1">
      <c r="A45" s="382"/>
      <c r="B45" s="378" t="s">
        <v>218</v>
      </c>
      <c r="C45" s="378"/>
      <c r="D45" s="95"/>
      <c r="E45" s="607">
        <v>270</v>
      </c>
      <c r="F45" s="608"/>
      <c r="G45" s="609">
        <f t="shared" si="2"/>
      </c>
      <c r="H45" s="610"/>
      <c r="I45" s="423" t="s">
        <v>2227</v>
      </c>
      <c r="J45" s="424"/>
      <c r="K45" s="424"/>
      <c r="L45" s="424"/>
      <c r="M45" s="424"/>
      <c r="N45" s="424"/>
      <c r="O45" s="425"/>
      <c r="Q45" s="382"/>
      <c r="R45" s="450" t="s">
        <v>586</v>
      </c>
      <c r="S45" s="438"/>
      <c r="T45" s="94"/>
      <c r="U45" s="394">
        <v>330</v>
      </c>
      <c r="V45" s="395"/>
      <c r="W45" s="599">
        <f t="shared" si="4"/>
      </c>
      <c r="X45" s="600"/>
      <c r="Y45" s="423" t="s">
        <v>2264</v>
      </c>
      <c r="Z45" s="424"/>
      <c r="AA45" s="424"/>
      <c r="AB45" s="424"/>
      <c r="AC45" s="424"/>
      <c r="AD45" s="424"/>
      <c r="AE45" s="425"/>
    </row>
    <row r="46" spans="1:31" ht="12.75" customHeight="1">
      <c r="A46" s="383"/>
      <c r="B46" s="404" t="s">
        <v>991</v>
      </c>
      <c r="C46" s="404"/>
      <c r="D46" s="405"/>
      <c r="E46" s="601">
        <f>SUBTOTAL(9,E22:F45)</f>
        <v>8580</v>
      </c>
      <c r="F46" s="602"/>
      <c r="G46" s="435">
        <f>SUBTOTAL(9,G22:H45)</f>
        <v>0</v>
      </c>
      <c r="H46" s="640"/>
      <c r="I46" s="416"/>
      <c r="J46" s="417"/>
      <c r="K46" s="417"/>
      <c r="L46" s="417"/>
      <c r="M46" s="417"/>
      <c r="N46" s="417"/>
      <c r="O46" s="418"/>
      <c r="Q46" s="382"/>
      <c r="R46" s="450" t="s">
        <v>587</v>
      </c>
      <c r="S46" s="438"/>
      <c r="T46" s="94"/>
      <c r="U46" s="394">
        <v>210</v>
      </c>
      <c r="V46" s="395"/>
      <c r="W46" s="599">
        <f t="shared" si="4"/>
      </c>
      <c r="X46" s="600"/>
      <c r="Y46" s="423" t="s">
        <v>2265</v>
      </c>
      <c r="Z46" s="424"/>
      <c r="AA46" s="424"/>
      <c r="AB46" s="424"/>
      <c r="AC46" s="424"/>
      <c r="AD46" s="424"/>
      <c r="AE46" s="425"/>
    </row>
    <row r="47" spans="1:31" ht="12.75" customHeight="1">
      <c r="A47" s="381" t="s">
        <v>1040</v>
      </c>
      <c r="B47" s="451" t="s">
        <v>774</v>
      </c>
      <c r="C47" s="442"/>
      <c r="D47" s="94"/>
      <c r="E47" s="638">
        <v>240</v>
      </c>
      <c r="F47" s="639"/>
      <c r="G47" s="605">
        <f>IF(D47="","",ROUND(E47*$D$4,-1))</f>
      </c>
      <c r="H47" s="606"/>
      <c r="I47" s="423" t="s">
        <v>2228</v>
      </c>
      <c r="J47" s="424"/>
      <c r="K47" s="424"/>
      <c r="L47" s="424"/>
      <c r="M47" s="424"/>
      <c r="N47" s="424"/>
      <c r="O47" s="425"/>
      <c r="Q47" s="382"/>
      <c r="R47" s="450" t="s">
        <v>588</v>
      </c>
      <c r="S47" s="438"/>
      <c r="T47" s="94"/>
      <c r="U47" s="394">
        <v>220</v>
      </c>
      <c r="V47" s="395"/>
      <c r="W47" s="599">
        <f t="shared" si="4"/>
      </c>
      <c r="X47" s="600"/>
      <c r="Y47" s="423" t="s">
        <v>2266</v>
      </c>
      <c r="Z47" s="424"/>
      <c r="AA47" s="424"/>
      <c r="AB47" s="424"/>
      <c r="AC47" s="424"/>
      <c r="AD47" s="424"/>
      <c r="AE47" s="425"/>
    </row>
    <row r="48" spans="1:31" ht="12.75" customHeight="1">
      <c r="A48" s="382"/>
      <c r="B48" s="450" t="s">
        <v>775</v>
      </c>
      <c r="C48" s="438"/>
      <c r="D48" s="94"/>
      <c r="E48" s="607">
        <v>280</v>
      </c>
      <c r="F48" s="608"/>
      <c r="G48" s="599">
        <f aca="true" t="shared" si="5" ref="G48:G57">IF(D48="","",ROUND(E48*$D$4,-1))</f>
      </c>
      <c r="H48" s="600"/>
      <c r="I48" s="423" t="s">
        <v>2229</v>
      </c>
      <c r="J48" s="424"/>
      <c r="K48" s="424"/>
      <c r="L48" s="424"/>
      <c r="M48" s="424"/>
      <c r="N48" s="424"/>
      <c r="O48" s="425"/>
      <c r="Q48" s="382"/>
      <c r="R48" s="450" t="s">
        <v>907</v>
      </c>
      <c r="S48" s="438"/>
      <c r="T48" s="94"/>
      <c r="U48" s="394">
        <v>570</v>
      </c>
      <c r="V48" s="395"/>
      <c r="W48" s="599">
        <f t="shared" si="4"/>
      </c>
      <c r="X48" s="600"/>
      <c r="Y48" s="423" t="s">
        <v>2267</v>
      </c>
      <c r="Z48" s="424"/>
      <c r="AA48" s="424"/>
      <c r="AB48" s="424"/>
      <c r="AC48" s="424"/>
      <c r="AD48" s="424"/>
      <c r="AE48" s="425"/>
    </row>
    <row r="49" spans="1:31" ht="12.75" customHeight="1">
      <c r="A49" s="382"/>
      <c r="B49" s="450" t="s">
        <v>954</v>
      </c>
      <c r="C49" s="438"/>
      <c r="D49" s="94"/>
      <c r="E49" s="607">
        <v>370</v>
      </c>
      <c r="F49" s="608"/>
      <c r="G49" s="599">
        <f t="shared" si="5"/>
      </c>
      <c r="H49" s="600"/>
      <c r="I49" s="423" t="s">
        <v>2230</v>
      </c>
      <c r="J49" s="424"/>
      <c r="K49" s="424"/>
      <c r="L49" s="424"/>
      <c r="M49" s="424"/>
      <c r="N49" s="424"/>
      <c r="O49" s="425"/>
      <c r="Q49" s="382"/>
      <c r="R49" s="450" t="s">
        <v>908</v>
      </c>
      <c r="S49" s="438"/>
      <c r="T49" s="94"/>
      <c r="U49" s="394">
        <v>260</v>
      </c>
      <c r="V49" s="395"/>
      <c r="W49" s="599">
        <f>IF(T49="","",ROUND(U49*$D$4,-1))</f>
      </c>
      <c r="X49" s="600"/>
      <c r="Y49" s="423" t="s">
        <v>2268</v>
      </c>
      <c r="Z49" s="424"/>
      <c r="AA49" s="424"/>
      <c r="AB49" s="424"/>
      <c r="AC49" s="424"/>
      <c r="AD49" s="424"/>
      <c r="AE49" s="425"/>
    </row>
    <row r="50" spans="1:31" ht="12.75" customHeight="1">
      <c r="A50" s="382"/>
      <c r="B50" s="450" t="s">
        <v>955</v>
      </c>
      <c r="C50" s="438"/>
      <c r="D50" s="94"/>
      <c r="E50" s="607">
        <v>340</v>
      </c>
      <c r="F50" s="608"/>
      <c r="G50" s="599">
        <f t="shared" si="5"/>
      </c>
      <c r="H50" s="600"/>
      <c r="I50" s="423" t="s">
        <v>2231</v>
      </c>
      <c r="J50" s="424"/>
      <c r="K50" s="424"/>
      <c r="L50" s="424"/>
      <c r="M50" s="424"/>
      <c r="N50" s="424"/>
      <c r="O50" s="425"/>
      <c r="Q50" s="382"/>
      <c r="R50" s="450" t="s">
        <v>589</v>
      </c>
      <c r="S50" s="438"/>
      <c r="T50" s="94"/>
      <c r="U50" s="394">
        <v>400</v>
      </c>
      <c r="V50" s="395"/>
      <c r="W50" s="599">
        <f>IF(T50="","",ROUND(U50*$D$4,-1))</f>
      </c>
      <c r="X50" s="600"/>
      <c r="Y50" s="423" t="s">
        <v>2269</v>
      </c>
      <c r="Z50" s="424"/>
      <c r="AA50" s="424"/>
      <c r="AB50" s="424"/>
      <c r="AC50" s="424"/>
      <c r="AD50" s="424"/>
      <c r="AE50" s="425"/>
    </row>
    <row r="51" spans="1:31" ht="12.75" customHeight="1">
      <c r="A51" s="382"/>
      <c r="B51" s="450" t="s">
        <v>505</v>
      </c>
      <c r="C51" s="438"/>
      <c r="D51" s="94"/>
      <c r="E51" s="607">
        <v>350</v>
      </c>
      <c r="F51" s="608"/>
      <c r="G51" s="599">
        <f t="shared" si="5"/>
      </c>
      <c r="H51" s="600"/>
      <c r="I51" s="423" t="s">
        <v>2232</v>
      </c>
      <c r="J51" s="424"/>
      <c r="K51" s="424"/>
      <c r="L51" s="424"/>
      <c r="M51" s="424"/>
      <c r="N51" s="424"/>
      <c r="O51" s="425"/>
      <c r="Q51" s="382"/>
      <c r="R51" s="450" t="s">
        <v>590</v>
      </c>
      <c r="S51" s="438"/>
      <c r="T51" s="94"/>
      <c r="U51" s="394">
        <v>300</v>
      </c>
      <c r="V51" s="395"/>
      <c r="W51" s="599">
        <f t="shared" si="4"/>
      </c>
      <c r="X51" s="600"/>
      <c r="Y51" s="423" t="s">
        <v>2270</v>
      </c>
      <c r="Z51" s="424"/>
      <c r="AA51" s="424"/>
      <c r="AB51" s="424"/>
      <c r="AC51" s="424"/>
      <c r="AD51" s="424"/>
      <c r="AE51" s="425"/>
    </row>
    <row r="52" spans="1:31" ht="12.75" customHeight="1">
      <c r="A52" s="382"/>
      <c r="B52" s="450" t="s">
        <v>506</v>
      </c>
      <c r="C52" s="438"/>
      <c r="D52" s="94"/>
      <c r="E52" s="607">
        <v>300</v>
      </c>
      <c r="F52" s="608"/>
      <c r="G52" s="599">
        <f t="shared" si="5"/>
      </c>
      <c r="H52" s="600"/>
      <c r="I52" s="423" t="s">
        <v>2233</v>
      </c>
      <c r="J52" s="424"/>
      <c r="K52" s="424"/>
      <c r="L52" s="424"/>
      <c r="M52" s="424"/>
      <c r="N52" s="424"/>
      <c r="O52" s="425"/>
      <c r="Q52" s="382"/>
      <c r="R52" s="450" t="s">
        <v>591</v>
      </c>
      <c r="S52" s="438"/>
      <c r="T52" s="94"/>
      <c r="U52" s="597">
        <v>510</v>
      </c>
      <c r="V52" s="598"/>
      <c r="W52" s="599">
        <f t="shared" si="4"/>
      </c>
      <c r="X52" s="600"/>
      <c r="Y52" s="423" t="s">
        <v>2271</v>
      </c>
      <c r="Z52" s="424"/>
      <c r="AA52" s="424"/>
      <c r="AB52" s="424"/>
      <c r="AC52" s="424"/>
      <c r="AD52" s="424"/>
      <c r="AE52" s="425"/>
    </row>
    <row r="53" spans="1:31" ht="12.75" customHeight="1">
      <c r="A53" s="382"/>
      <c r="B53" s="450" t="s">
        <v>507</v>
      </c>
      <c r="C53" s="438"/>
      <c r="D53" s="94"/>
      <c r="E53" s="607">
        <v>420</v>
      </c>
      <c r="F53" s="608"/>
      <c r="G53" s="599">
        <f t="shared" si="5"/>
      </c>
      <c r="H53" s="600"/>
      <c r="I53" s="423" t="s">
        <v>2234</v>
      </c>
      <c r="J53" s="424"/>
      <c r="K53" s="424"/>
      <c r="L53" s="424"/>
      <c r="M53" s="424"/>
      <c r="N53" s="424"/>
      <c r="O53" s="425"/>
      <c r="Q53" s="382"/>
      <c r="R53" s="450" t="s">
        <v>592</v>
      </c>
      <c r="S53" s="438"/>
      <c r="T53" s="94"/>
      <c r="U53" s="597">
        <v>500</v>
      </c>
      <c r="V53" s="598"/>
      <c r="W53" s="599">
        <f t="shared" si="4"/>
      </c>
      <c r="X53" s="600"/>
      <c r="Y53" s="423" t="s">
        <v>315</v>
      </c>
      <c r="Z53" s="424"/>
      <c r="AA53" s="424"/>
      <c r="AB53" s="424"/>
      <c r="AC53" s="424"/>
      <c r="AD53" s="424"/>
      <c r="AE53" s="425"/>
    </row>
    <row r="54" spans="1:31" ht="12.75" customHeight="1">
      <c r="A54" s="382"/>
      <c r="B54" s="450" t="s">
        <v>508</v>
      </c>
      <c r="C54" s="438"/>
      <c r="D54" s="94"/>
      <c r="E54" s="607">
        <v>460</v>
      </c>
      <c r="F54" s="608"/>
      <c r="G54" s="599">
        <f t="shared" si="5"/>
      </c>
      <c r="H54" s="600"/>
      <c r="I54" s="423" t="s">
        <v>2235</v>
      </c>
      <c r="J54" s="424"/>
      <c r="K54" s="424"/>
      <c r="L54" s="424"/>
      <c r="M54" s="424"/>
      <c r="N54" s="424"/>
      <c r="O54" s="425"/>
      <c r="Q54" s="382"/>
      <c r="R54" s="450" t="s">
        <v>593</v>
      </c>
      <c r="S54" s="438"/>
      <c r="T54" s="94"/>
      <c r="U54" s="597">
        <v>240</v>
      </c>
      <c r="V54" s="598"/>
      <c r="W54" s="599">
        <f t="shared" si="4"/>
      </c>
      <c r="X54" s="600"/>
      <c r="Y54" s="423" t="s">
        <v>2272</v>
      </c>
      <c r="Z54" s="424"/>
      <c r="AA54" s="424"/>
      <c r="AB54" s="424"/>
      <c r="AC54" s="424"/>
      <c r="AD54" s="424"/>
      <c r="AE54" s="425"/>
    </row>
    <row r="55" spans="1:31" ht="12.75" customHeight="1">
      <c r="A55" s="382"/>
      <c r="B55" s="450" t="s">
        <v>509</v>
      </c>
      <c r="C55" s="438"/>
      <c r="D55" s="94"/>
      <c r="E55" s="607">
        <v>460</v>
      </c>
      <c r="F55" s="608"/>
      <c r="G55" s="599">
        <f t="shared" si="5"/>
      </c>
      <c r="H55" s="600"/>
      <c r="I55" s="423" t="s">
        <v>2236</v>
      </c>
      <c r="J55" s="424"/>
      <c r="K55" s="424"/>
      <c r="L55" s="424"/>
      <c r="M55" s="424"/>
      <c r="N55" s="424"/>
      <c r="O55" s="425"/>
      <c r="Q55" s="382"/>
      <c r="R55" s="450" t="s">
        <v>594</v>
      </c>
      <c r="S55" s="438"/>
      <c r="T55" s="94"/>
      <c r="U55" s="597">
        <v>330</v>
      </c>
      <c r="V55" s="598"/>
      <c r="W55" s="599">
        <f t="shared" si="4"/>
      </c>
      <c r="X55" s="600"/>
      <c r="Y55" s="423" t="s">
        <v>2273</v>
      </c>
      <c r="Z55" s="424"/>
      <c r="AA55" s="424"/>
      <c r="AB55" s="424"/>
      <c r="AC55" s="424"/>
      <c r="AD55" s="424"/>
      <c r="AE55" s="425"/>
    </row>
    <row r="56" spans="1:31" ht="12.75" customHeight="1">
      <c r="A56" s="382"/>
      <c r="B56" s="450" t="s">
        <v>510</v>
      </c>
      <c r="C56" s="438"/>
      <c r="D56" s="94"/>
      <c r="E56" s="607">
        <v>250</v>
      </c>
      <c r="F56" s="608"/>
      <c r="G56" s="599">
        <f t="shared" si="5"/>
      </c>
      <c r="H56" s="600"/>
      <c r="I56" s="423" t="s">
        <v>2237</v>
      </c>
      <c r="J56" s="424"/>
      <c r="K56" s="424"/>
      <c r="L56" s="424"/>
      <c r="M56" s="424"/>
      <c r="N56" s="424"/>
      <c r="O56" s="425"/>
      <c r="Q56" s="382"/>
      <c r="R56" s="450" t="s">
        <v>776</v>
      </c>
      <c r="S56" s="438"/>
      <c r="T56" s="94"/>
      <c r="U56" s="597">
        <v>160</v>
      </c>
      <c r="V56" s="598"/>
      <c r="W56" s="599">
        <f t="shared" si="4"/>
      </c>
      <c r="X56" s="600"/>
      <c r="Y56" s="423" t="s">
        <v>2274</v>
      </c>
      <c r="Z56" s="424"/>
      <c r="AA56" s="424"/>
      <c r="AB56" s="424"/>
      <c r="AC56" s="424"/>
      <c r="AD56" s="424"/>
      <c r="AE56" s="425"/>
    </row>
    <row r="57" spans="1:31" ht="12.75" customHeight="1">
      <c r="A57" s="382"/>
      <c r="B57" s="450" t="s">
        <v>511</v>
      </c>
      <c r="C57" s="438"/>
      <c r="D57" s="94"/>
      <c r="E57" s="607">
        <v>290</v>
      </c>
      <c r="F57" s="608"/>
      <c r="G57" s="609">
        <f t="shared" si="5"/>
      </c>
      <c r="H57" s="610"/>
      <c r="I57" s="423" t="s">
        <v>2238</v>
      </c>
      <c r="J57" s="424"/>
      <c r="K57" s="424"/>
      <c r="L57" s="424"/>
      <c r="M57" s="424"/>
      <c r="N57" s="424"/>
      <c r="O57" s="425"/>
      <c r="Q57" s="382"/>
      <c r="R57" s="448" t="s">
        <v>865</v>
      </c>
      <c r="S57" s="449"/>
      <c r="T57" s="94"/>
      <c r="U57" s="597">
        <v>290</v>
      </c>
      <c r="V57" s="598"/>
      <c r="W57" s="599">
        <f t="shared" si="4"/>
      </c>
      <c r="X57" s="600"/>
      <c r="Y57" s="423" t="s">
        <v>2275</v>
      </c>
      <c r="Z57" s="424"/>
      <c r="AA57" s="424"/>
      <c r="AB57" s="424"/>
      <c r="AC57" s="424"/>
      <c r="AD57" s="424"/>
      <c r="AE57" s="425"/>
    </row>
    <row r="58" spans="1:31" ht="12.75" customHeight="1">
      <c r="A58" s="383"/>
      <c r="B58" s="403" t="s">
        <v>991</v>
      </c>
      <c r="C58" s="404"/>
      <c r="D58" s="405"/>
      <c r="E58" s="601">
        <f>SUBTOTAL(9,E47:F57)</f>
        <v>3760</v>
      </c>
      <c r="F58" s="602"/>
      <c r="G58" s="435">
        <f>SUBTOTAL(9,G47:H57)</f>
        <v>0</v>
      </c>
      <c r="H58" s="436"/>
      <c r="I58" s="416"/>
      <c r="J58" s="417"/>
      <c r="K58" s="417"/>
      <c r="L58" s="417"/>
      <c r="M58" s="417"/>
      <c r="N58" s="417"/>
      <c r="O58" s="418"/>
      <c r="Q58" s="383"/>
      <c r="R58" s="403" t="s">
        <v>991</v>
      </c>
      <c r="S58" s="404"/>
      <c r="T58" s="405"/>
      <c r="U58" s="601">
        <f>SUBTOTAL(9,U40:V57)</f>
        <v>6310</v>
      </c>
      <c r="V58" s="602"/>
      <c r="W58" s="435">
        <f>SUBTOTAL(9,W40:X57)</f>
        <v>0</v>
      </c>
      <c r="X58" s="436"/>
      <c r="Y58" s="416"/>
      <c r="Z58" s="417"/>
      <c r="AA58" s="417"/>
      <c r="AB58" s="417"/>
      <c r="AC58" s="417"/>
      <c r="AD58" s="417"/>
      <c r="AE58" s="418"/>
    </row>
    <row r="59" spans="2:31" ht="12.75" customHeight="1">
      <c r="B59" s="20"/>
      <c r="C59" s="20"/>
      <c r="D59" s="20"/>
      <c r="E59" s="21"/>
      <c r="F59" s="21"/>
      <c r="G59" s="55"/>
      <c r="H59" s="55"/>
      <c r="I59" s="23"/>
      <c r="J59" s="23"/>
      <c r="K59" s="23"/>
      <c r="L59" s="23"/>
      <c r="M59" s="23"/>
      <c r="N59" s="23"/>
      <c r="O59" s="23"/>
      <c r="Q59" s="381" t="s">
        <v>1397</v>
      </c>
      <c r="R59" s="451" t="s">
        <v>1398</v>
      </c>
      <c r="S59" s="442"/>
      <c r="T59" s="58"/>
      <c r="U59" s="607">
        <v>300</v>
      </c>
      <c r="V59" s="608"/>
      <c r="W59" s="599">
        <f>IF(T59="","",ROUND(U59*$D$4,-1))</f>
      </c>
      <c r="X59" s="600"/>
      <c r="Y59" s="423" t="s">
        <v>1438</v>
      </c>
      <c r="Z59" s="424"/>
      <c r="AA59" s="424"/>
      <c r="AB59" s="424"/>
      <c r="AC59" s="424"/>
      <c r="AD59" s="424"/>
      <c r="AE59" s="425"/>
    </row>
    <row r="60" spans="2:31" ht="12.75" customHeight="1">
      <c r="B60" s="20"/>
      <c r="C60" s="20"/>
      <c r="D60" s="20"/>
      <c r="E60" s="21"/>
      <c r="F60" s="21"/>
      <c r="G60" s="55"/>
      <c r="H60" s="55"/>
      <c r="I60" s="23"/>
      <c r="J60" s="23"/>
      <c r="K60" s="23"/>
      <c r="L60" s="23"/>
      <c r="M60" s="23"/>
      <c r="N60" s="23"/>
      <c r="O60" s="23"/>
      <c r="Q60" s="382"/>
      <c r="R60" s="450" t="s">
        <v>1399</v>
      </c>
      <c r="S60" s="438"/>
      <c r="T60" s="59"/>
      <c r="U60" s="597">
        <v>320</v>
      </c>
      <c r="V60" s="598"/>
      <c r="W60" s="599">
        <f>IF(T60="","",ROUND(U60*$D$4,-1))</f>
      </c>
      <c r="X60" s="600"/>
      <c r="Y60" s="423" t="s">
        <v>1439</v>
      </c>
      <c r="Z60" s="424"/>
      <c r="AA60" s="424"/>
      <c r="AB60" s="424"/>
      <c r="AC60" s="424"/>
      <c r="AD60" s="424"/>
      <c r="AE60" s="425"/>
    </row>
    <row r="61" spans="1:31" ht="12.75" customHeight="1">
      <c r="A61" s="524" t="s">
        <v>1041</v>
      </c>
      <c r="B61" s="497"/>
      <c r="C61" s="497"/>
      <c r="D61" s="525"/>
      <c r="E61" s="414">
        <f>SUBTOTAL(9,E6:F58)</f>
        <v>17410</v>
      </c>
      <c r="F61" s="414"/>
      <c r="G61" s="641">
        <f>SUBTOTAL(9,G6:H58)</f>
        <v>0</v>
      </c>
      <c r="H61" s="641"/>
      <c r="I61" s="23"/>
      <c r="J61" s="23"/>
      <c r="K61" s="23"/>
      <c r="L61" s="23"/>
      <c r="M61" s="23"/>
      <c r="N61" s="23"/>
      <c r="O61" s="23"/>
      <c r="Q61" s="382"/>
      <c r="R61" s="450" t="s">
        <v>966</v>
      </c>
      <c r="S61" s="438"/>
      <c r="T61" s="94"/>
      <c r="U61" s="597">
        <v>330</v>
      </c>
      <c r="V61" s="598"/>
      <c r="W61" s="599">
        <f aca="true" t="shared" si="6" ref="W61:W68">IF(T61="","",ROUND(U61*$D$4,-1))</f>
      </c>
      <c r="X61" s="600"/>
      <c r="Y61" s="423" t="s">
        <v>1402</v>
      </c>
      <c r="Z61" s="424"/>
      <c r="AA61" s="424"/>
      <c r="AB61" s="424"/>
      <c r="AC61" s="424"/>
      <c r="AD61" s="424"/>
      <c r="AE61" s="425"/>
    </row>
    <row r="62" spans="2:31" ht="12.75" customHeight="1">
      <c r="B62" s="20"/>
      <c r="C62" s="20"/>
      <c r="D62" s="20"/>
      <c r="E62" s="52"/>
      <c r="F62" s="52"/>
      <c r="G62" s="56"/>
      <c r="H62" s="56"/>
      <c r="I62" s="19"/>
      <c r="J62" s="19"/>
      <c r="K62" s="19"/>
      <c r="L62" s="19"/>
      <c r="M62" s="19"/>
      <c r="N62" s="19"/>
      <c r="O62" s="19"/>
      <c r="Q62" s="382"/>
      <c r="R62" s="450" t="s">
        <v>967</v>
      </c>
      <c r="S62" s="438"/>
      <c r="T62" s="94"/>
      <c r="U62" s="394">
        <v>350</v>
      </c>
      <c r="V62" s="395"/>
      <c r="W62" s="599">
        <f t="shared" si="6"/>
      </c>
      <c r="X62" s="600"/>
      <c r="Y62" s="423" t="s">
        <v>1440</v>
      </c>
      <c r="Z62" s="424"/>
      <c r="AA62" s="424"/>
      <c r="AB62" s="424"/>
      <c r="AC62" s="424"/>
      <c r="AD62" s="424"/>
      <c r="AE62" s="425"/>
    </row>
    <row r="63" spans="1:31" ht="12.75" customHeight="1">
      <c r="A63" s="524" t="s">
        <v>1042</v>
      </c>
      <c r="B63" s="497"/>
      <c r="C63" s="497"/>
      <c r="D63" s="525"/>
      <c r="E63" s="414">
        <f>SUM('宇部市①'!U68,E61)</f>
        <v>63990</v>
      </c>
      <c r="F63" s="414"/>
      <c r="G63" s="641">
        <f>SUM('宇部市①'!W68,G61)</f>
        <v>0</v>
      </c>
      <c r="H63" s="641"/>
      <c r="I63" s="19"/>
      <c r="J63" s="19"/>
      <c r="K63" s="19"/>
      <c r="L63" s="19"/>
      <c r="M63" s="19"/>
      <c r="N63" s="19"/>
      <c r="O63" s="19"/>
      <c r="Q63" s="382"/>
      <c r="R63" s="450" t="s">
        <v>968</v>
      </c>
      <c r="S63" s="438"/>
      <c r="T63" s="94"/>
      <c r="U63" s="394">
        <v>250</v>
      </c>
      <c r="V63" s="395"/>
      <c r="W63" s="599">
        <f t="shared" si="6"/>
      </c>
      <c r="X63" s="600"/>
      <c r="Y63" s="423" t="s">
        <v>1444</v>
      </c>
      <c r="Z63" s="424"/>
      <c r="AA63" s="424"/>
      <c r="AB63" s="424"/>
      <c r="AC63" s="424"/>
      <c r="AD63" s="424"/>
      <c r="AE63" s="425"/>
    </row>
    <row r="64" spans="1:31" ht="12.75" customHeight="1">
      <c r="A64" s="23"/>
      <c r="B64" s="29" t="s">
        <v>991</v>
      </c>
      <c r="C64" s="29"/>
      <c r="D64" s="30"/>
      <c r="E64" s="21"/>
      <c r="F64" s="21"/>
      <c r="G64" s="21"/>
      <c r="H64" s="21"/>
      <c r="I64" s="23"/>
      <c r="J64" s="23"/>
      <c r="K64" s="23"/>
      <c r="L64" s="23"/>
      <c r="M64" s="23"/>
      <c r="N64" s="23"/>
      <c r="O64" s="23"/>
      <c r="Q64" s="382"/>
      <c r="R64" s="450" t="s">
        <v>969</v>
      </c>
      <c r="S64" s="438"/>
      <c r="T64" s="94"/>
      <c r="U64" s="394">
        <v>230</v>
      </c>
      <c r="V64" s="395"/>
      <c r="W64" s="599">
        <f t="shared" si="6"/>
      </c>
      <c r="X64" s="600"/>
      <c r="Y64" s="423" t="s">
        <v>1441</v>
      </c>
      <c r="Z64" s="424"/>
      <c r="AA64" s="424"/>
      <c r="AB64" s="424"/>
      <c r="AC64" s="424"/>
      <c r="AD64" s="424"/>
      <c r="AE64" s="425"/>
    </row>
    <row r="65" spans="1:31" ht="12.75" customHeight="1">
      <c r="A65" s="23"/>
      <c r="B65" s="29"/>
      <c r="C65" s="29"/>
      <c r="D65" s="30"/>
      <c r="E65" s="21"/>
      <c r="F65" s="21"/>
      <c r="G65" s="21"/>
      <c r="H65" s="21"/>
      <c r="I65" s="23"/>
      <c r="J65" s="23"/>
      <c r="K65" s="23"/>
      <c r="L65" s="23"/>
      <c r="M65" s="23"/>
      <c r="N65" s="23"/>
      <c r="O65" s="23"/>
      <c r="Q65" s="382"/>
      <c r="R65" s="450" t="s">
        <v>970</v>
      </c>
      <c r="S65" s="438"/>
      <c r="T65" s="94"/>
      <c r="U65" s="394">
        <v>250</v>
      </c>
      <c r="V65" s="395"/>
      <c r="W65" s="599">
        <f t="shared" si="6"/>
      </c>
      <c r="X65" s="600"/>
      <c r="Y65" s="423" t="s">
        <v>1442</v>
      </c>
      <c r="Z65" s="424"/>
      <c r="AA65" s="424"/>
      <c r="AB65" s="424"/>
      <c r="AC65" s="424"/>
      <c r="AD65" s="424"/>
      <c r="AE65" s="425"/>
    </row>
    <row r="66" spans="1:31" ht="12.75" customHeight="1">
      <c r="A66" s="23"/>
      <c r="B66" s="20"/>
      <c r="C66" s="20"/>
      <c r="D66" s="20"/>
      <c r="E66" s="25"/>
      <c r="F66" s="25"/>
      <c r="G66" s="22"/>
      <c r="H66" s="22"/>
      <c r="I66" s="23"/>
      <c r="K66" s="23"/>
      <c r="Q66" s="382"/>
      <c r="R66" s="450" t="s">
        <v>971</v>
      </c>
      <c r="S66" s="438"/>
      <c r="T66" s="94"/>
      <c r="U66" s="394">
        <v>210</v>
      </c>
      <c r="V66" s="395"/>
      <c r="W66" s="599">
        <f t="shared" si="6"/>
      </c>
      <c r="X66" s="600"/>
      <c r="Y66" s="423" t="s">
        <v>1403</v>
      </c>
      <c r="Z66" s="424"/>
      <c r="AA66" s="424"/>
      <c r="AB66" s="424"/>
      <c r="AC66" s="424"/>
      <c r="AD66" s="424"/>
      <c r="AE66" s="425"/>
    </row>
    <row r="67" spans="1:31" ht="12.75" customHeight="1">
      <c r="A67" s="23"/>
      <c r="B67" s="23"/>
      <c r="C67" s="23"/>
      <c r="D67" s="23"/>
      <c r="E67" s="23"/>
      <c r="F67" s="23"/>
      <c r="G67" s="23"/>
      <c r="H67" s="23"/>
      <c r="Q67" s="382"/>
      <c r="R67" s="450" t="s">
        <v>1401</v>
      </c>
      <c r="S67" s="438"/>
      <c r="T67" s="94"/>
      <c r="U67" s="394">
        <v>200</v>
      </c>
      <c r="V67" s="395"/>
      <c r="W67" s="599">
        <f t="shared" si="6"/>
      </c>
      <c r="X67" s="600"/>
      <c r="Y67" s="423" t="s">
        <v>1404</v>
      </c>
      <c r="Z67" s="424"/>
      <c r="AA67" s="424"/>
      <c r="AB67" s="424"/>
      <c r="AC67" s="424"/>
      <c r="AD67" s="424"/>
      <c r="AE67" s="425"/>
    </row>
    <row r="68" spans="1:31" ht="12.75" customHeight="1">
      <c r="A68" s="23"/>
      <c r="B68" s="23"/>
      <c r="C68" s="23"/>
      <c r="D68" s="23"/>
      <c r="E68" s="23"/>
      <c r="F68" s="23"/>
      <c r="G68" s="23"/>
      <c r="H68" s="23"/>
      <c r="Q68" s="382"/>
      <c r="R68" s="450" t="s">
        <v>1400</v>
      </c>
      <c r="S68" s="438"/>
      <c r="T68" s="94"/>
      <c r="U68" s="597">
        <v>200</v>
      </c>
      <c r="V68" s="598"/>
      <c r="W68" s="599">
        <f t="shared" si="6"/>
      </c>
      <c r="X68" s="600"/>
      <c r="Y68" s="423" t="s">
        <v>1443</v>
      </c>
      <c r="Z68" s="424"/>
      <c r="AA68" s="424"/>
      <c r="AB68" s="424"/>
      <c r="AC68" s="424"/>
      <c r="AD68" s="424"/>
      <c r="AE68" s="425"/>
    </row>
    <row r="69" spans="1:31" ht="12.75" customHeight="1">
      <c r="A69" s="23"/>
      <c r="B69" s="23"/>
      <c r="C69" s="23"/>
      <c r="D69" s="23"/>
      <c r="E69" s="23"/>
      <c r="F69" s="23"/>
      <c r="G69" s="23"/>
      <c r="H69" s="23"/>
      <c r="Q69" s="383"/>
      <c r="R69" s="403" t="s">
        <v>991</v>
      </c>
      <c r="S69" s="404"/>
      <c r="T69" s="405"/>
      <c r="U69" s="601">
        <f>SUBTOTAL(9,U59:V68)</f>
        <v>2640</v>
      </c>
      <c r="V69" s="602"/>
      <c r="W69" s="435">
        <f>SUBTOTAL(9,W59:X68)</f>
        <v>0</v>
      </c>
      <c r="X69" s="436"/>
      <c r="Y69" s="416"/>
      <c r="Z69" s="417"/>
      <c r="AA69" s="417"/>
      <c r="AB69" s="417"/>
      <c r="AC69" s="417"/>
      <c r="AD69" s="417"/>
      <c r="AE69" s="418"/>
    </row>
    <row r="70" spans="1:31" ht="12.75" customHeight="1">
      <c r="A70" s="23"/>
      <c r="B70" s="23"/>
      <c r="C70" s="23"/>
      <c r="D70" s="23"/>
      <c r="E70" s="23"/>
      <c r="F70" s="23"/>
      <c r="G70" s="23"/>
      <c r="H70" s="23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</row>
    <row r="71" spans="1:31" ht="12.75" customHeight="1">
      <c r="A71" s="31"/>
      <c r="B71" s="23"/>
      <c r="C71" s="23"/>
      <c r="D71" s="23"/>
      <c r="E71" s="23"/>
      <c r="F71" s="23"/>
      <c r="G71" s="23"/>
      <c r="H71" s="23"/>
      <c r="P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</row>
    <row r="72" spans="1:31" ht="12.75" customHeight="1">
      <c r="A72" s="32"/>
      <c r="B72" s="23"/>
      <c r="C72" s="23"/>
      <c r="D72" s="23"/>
      <c r="E72" s="23"/>
      <c r="F72" s="23"/>
      <c r="G72" s="23"/>
      <c r="H72" s="23"/>
      <c r="P72" s="15"/>
      <c r="Q72" s="524" t="s">
        <v>1043</v>
      </c>
      <c r="R72" s="497"/>
      <c r="S72" s="497"/>
      <c r="T72" s="525"/>
      <c r="U72" s="414">
        <f>SUBTOTAL(9,U6:V69)</f>
        <v>19270</v>
      </c>
      <c r="V72" s="414"/>
      <c r="W72" s="414">
        <f>SUBTOTAL(9,W6:X69)</f>
        <v>0</v>
      </c>
      <c r="X72" s="414"/>
      <c r="Y72" s="15"/>
      <c r="Z72" s="15"/>
      <c r="AA72" s="15"/>
      <c r="AB72" s="15"/>
      <c r="AC72" s="15"/>
      <c r="AD72" s="15"/>
      <c r="AE72" s="15"/>
    </row>
    <row r="73" spans="2:31" ht="12.75" customHeight="1">
      <c r="B73" s="23"/>
      <c r="C73" s="23"/>
      <c r="D73" s="23"/>
      <c r="E73" s="23"/>
      <c r="F73" s="23"/>
      <c r="G73" s="23"/>
      <c r="H73" s="23"/>
      <c r="P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</row>
    <row r="74" spans="2:31" ht="12.75" customHeight="1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524" t="s">
        <v>1044</v>
      </c>
      <c r="R74" s="497"/>
      <c r="S74" s="497"/>
      <c r="T74" s="497"/>
      <c r="U74" s="497"/>
      <c r="V74" s="497"/>
      <c r="W74" s="497"/>
      <c r="X74" s="525"/>
      <c r="Y74" s="414">
        <f>SUM(E63,U72)</f>
        <v>83260</v>
      </c>
      <c r="Z74" s="414"/>
      <c r="AA74" s="414">
        <f>SUM(G63,W72)</f>
        <v>0</v>
      </c>
      <c r="AB74" s="414"/>
      <c r="AC74" s="17"/>
      <c r="AD74" s="17"/>
      <c r="AE74" s="17"/>
    </row>
    <row r="75" spans="1:31" ht="12.75" customHeight="1">
      <c r="A75" s="527" t="str">
        <f>'集計表'!A131</f>
        <v>株式会社毎日メディアサービス山口</v>
      </c>
      <c r="B75" s="527"/>
      <c r="C75" s="527"/>
      <c r="D75" s="527"/>
      <c r="E75" s="527"/>
      <c r="F75" s="527"/>
      <c r="G75" s="527"/>
      <c r="H75" s="527"/>
      <c r="I75" s="527"/>
      <c r="J75" s="527"/>
      <c r="K75" s="527"/>
      <c r="L75" s="527"/>
      <c r="M75" s="527"/>
      <c r="N75" s="527"/>
      <c r="O75" s="527"/>
      <c r="P75" s="527"/>
      <c r="Q75" s="527"/>
      <c r="R75" s="527"/>
      <c r="S75" s="527"/>
      <c r="T75" s="527"/>
      <c r="U75" s="527"/>
      <c r="V75" s="527"/>
      <c r="W75" s="527"/>
      <c r="X75" s="527"/>
      <c r="Y75" s="527"/>
      <c r="Z75" s="527"/>
      <c r="AA75" s="527"/>
      <c r="AB75" s="527"/>
      <c r="AC75" s="527"/>
      <c r="AD75" s="527"/>
      <c r="AE75" s="527"/>
    </row>
    <row r="76" spans="1:31" ht="12.75" customHeight="1">
      <c r="A76" s="1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31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</row>
    <row r="78" spans="2:31" ht="12.75" customHeight="1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ht="12.75" customHeight="1"/>
    <row r="80" spans="18:31" ht="12.75" customHeight="1"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18:31" ht="12.75" customHeight="1"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2:15" ht="12.75" customHeigh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</sheetData>
  <sheetProtection password="DE98" sheet="1"/>
  <protectedRanges>
    <protectedRange sqref="D4 W40:X57 G47:H57 D47:D57 T26:T38 T40:T57 D22:D45 D6:D20 G6:H20 W59:X68 W26:X38 T6:T24 W6:X24 G22:H45" name="範囲1"/>
    <protectedRange sqref="T59:T68" name="範囲1_2"/>
  </protectedRanges>
  <mergeCells count="514">
    <mergeCell ref="B11:C11"/>
    <mergeCell ref="E14:F14"/>
    <mergeCell ref="E21:F21"/>
    <mergeCell ref="E12:F12"/>
    <mergeCell ref="E20:F20"/>
    <mergeCell ref="E19:F19"/>
    <mergeCell ref="E18:F18"/>
    <mergeCell ref="B13:C13"/>
    <mergeCell ref="B21:D21"/>
    <mergeCell ref="G18:H18"/>
    <mergeCell ref="G19:H19"/>
    <mergeCell ref="G20:H20"/>
    <mergeCell ref="G21:H21"/>
    <mergeCell ref="B14:C14"/>
    <mergeCell ref="B17:C17"/>
    <mergeCell ref="I19:O19"/>
    <mergeCell ref="B18:C18"/>
    <mergeCell ref="B19:C19"/>
    <mergeCell ref="B16:C16"/>
    <mergeCell ref="B20:C20"/>
    <mergeCell ref="B7:C7"/>
    <mergeCell ref="E8:F8"/>
    <mergeCell ref="B8:C8"/>
    <mergeCell ref="B9:C9"/>
    <mergeCell ref="E9:F9"/>
    <mergeCell ref="E7:F7"/>
    <mergeCell ref="X3:AD3"/>
    <mergeCell ref="Y4:Z4"/>
    <mergeCell ref="AB4:AD4"/>
    <mergeCell ref="Y5:AE5"/>
    <mergeCell ref="W5:X5"/>
    <mergeCell ref="V3:W3"/>
    <mergeCell ref="U5:V5"/>
    <mergeCell ref="D3:U3"/>
    <mergeCell ref="G5:H5"/>
    <mergeCell ref="I5:O5"/>
    <mergeCell ref="R8:S8"/>
    <mergeCell ref="B15:C15"/>
    <mergeCell ref="E17:F17"/>
    <mergeCell ref="G9:H9"/>
    <mergeCell ref="G10:H10"/>
    <mergeCell ref="G11:H11"/>
    <mergeCell ref="B12:C12"/>
    <mergeCell ref="I8:O8"/>
    <mergeCell ref="E15:F15"/>
    <mergeCell ref="A3:C3"/>
    <mergeCell ref="U8:V8"/>
    <mergeCell ref="A4:C4"/>
    <mergeCell ref="D4:F4"/>
    <mergeCell ref="B5:D5"/>
    <mergeCell ref="E5:F5"/>
    <mergeCell ref="B6:C6"/>
    <mergeCell ref="G7:H7"/>
    <mergeCell ref="I7:O7"/>
    <mergeCell ref="G8:H8"/>
    <mergeCell ref="I13:O13"/>
    <mergeCell ref="G14:H14"/>
    <mergeCell ref="E11:F11"/>
    <mergeCell ref="E10:F10"/>
    <mergeCell ref="I14:O14"/>
    <mergeCell ref="I10:O10"/>
    <mergeCell ref="I11:O11"/>
    <mergeCell ref="G12:H12"/>
    <mergeCell ref="E13:F13"/>
    <mergeCell ref="B10:C10"/>
    <mergeCell ref="G13:H13"/>
    <mergeCell ref="I12:O12"/>
    <mergeCell ref="G6:H6"/>
    <mergeCell ref="E6:F6"/>
    <mergeCell ref="AC1:AE1"/>
    <mergeCell ref="W8:X8"/>
    <mergeCell ref="Y7:AE7"/>
    <mergeCell ref="W7:X7"/>
    <mergeCell ref="W6:X6"/>
    <mergeCell ref="R6:S6"/>
    <mergeCell ref="U7:V7"/>
    <mergeCell ref="I6:O6"/>
    <mergeCell ref="I9:O9"/>
    <mergeCell ref="Y6:AE6"/>
    <mergeCell ref="Y8:AE8"/>
    <mergeCell ref="R9:S9"/>
    <mergeCell ref="R7:S7"/>
    <mergeCell ref="Y9:AE9"/>
    <mergeCell ref="U9:V9"/>
    <mergeCell ref="A2:C2"/>
    <mergeCell ref="D2:E2"/>
    <mergeCell ref="R2:S2"/>
    <mergeCell ref="V2:W2"/>
    <mergeCell ref="X2:AE2"/>
    <mergeCell ref="A6:A21"/>
    <mergeCell ref="E16:F16"/>
    <mergeCell ref="I18:O18"/>
    <mergeCell ref="R12:S12"/>
    <mergeCell ref="U11:V11"/>
    <mergeCell ref="A1:C1"/>
    <mergeCell ref="D1:F1"/>
    <mergeCell ref="F2:I2"/>
    <mergeCell ref="L2:O2"/>
    <mergeCell ref="W12:X12"/>
    <mergeCell ref="R11:S11"/>
    <mergeCell ref="U12:V12"/>
    <mergeCell ref="R5:T5"/>
    <mergeCell ref="U6:V6"/>
    <mergeCell ref="W11:X11"/>
    <mergeCell ref="I16:O16"/>
    <mergeCell ref="Y20:AE20"/>
    <mergeCell ref="W20:X20"/>
    <mergeCell ref="Y18:AE18"/>
    <mergeCell ref="R14:S14"/>
    <mergeCell ref="W18:X18"/>
    <mergeCell ref="W17:X17"/>
    <mergeCell ref="W16:X16"/>
    <mergeCell ref="Y14:AE14"/>
    <mergeCell ref="U14:V14"/>
    <mergeCell ref="R10:S10"/>
    <mergeCell ref="I17:O17"/>
    <mergeCell ref="I15:O15"/>
    <mergeCell ref="R20:S20"/>
    <mergeCell ref="R18:S18"/>
    <mergeCell ref="R16:S16"/>
    <mergeCell ref="R17:S17"/>
    <mergeCell ref="R13:S13"/>
    <mergeCell ref="R15:S15"/>
    <mergeCell ref="R19:S19"/>
    <mergeCell ref="W15:X15"/>
    <mergeCell ref="G17:H17"/>
    <mergeCell ref="G15:H15"/>
    <mergeCell ref="Y17:AE17"/>
    <mergeCell ref="Y16:AE16"/>
    <mergeCell ref="U16:V16"/>
    <mergeCell ref="G16:H16"/>
    <mergeCell ref="Q6:Q25"/>
    <mergeCell ref="Y13:AE13"/>
    <mergeCell ref="Y10:AE10"/>
    <mergeCell ref="Y12:AE12"/>
    <mergeCell ref="Y15:AE15"/>
    <mergeCell ref="Y11:AE11"/>
    <mergeCell ref="G22:H22"/>
    <mergeCell ref="W10:X10"/>
    <mergeCell ref="U10:V10"/>
    <mergeCell ref="I21:O21"/>
    <mergeCell ref="R21:S21"/>
    <mergeCell ref="I20:O20"/>
    <mergeCell ref="Y21:AE21"/>
    <mergeCell ref="W9:X9"/>
    <mergeCell ref="U18:V18"/>
    <mergeCell ref="U17:V17"/>
    <mergeCell ref="U13:V13"/>
    <mergeCell ref="W21:X21"/>
    <mergeCell ref="W14:X14"/>
    <mergeCell ref="U21:V21"/>
    <mergeCell ref="U15:V15"/>
    <mergeCell ref="U20:V20"/>
    <mergeCell ref="W13:X13"/>
    <mergeCell ref="Y24:AE24"/>
    <mergeCell ref="W24:X24"/>
    <mergeCell ref="Y22:AE22"/>
    <mergeCell ref="U23:V23"/>
    <mergeCell ref="Y23:AE23"/>
    <mergeCell ref="W23:X23"/>
    <mergeCell ref="W22:X22"/>
    <mergeCell ref="U22:V22"/>
    <mergeCell ref="U24:V24"/>
    <mergeCell ref="U25:V25"/>
    <mergeCell ref="U29:V29"/>
    <mergeCell ref="W32:X32"/>
    <mergeCell ref="W27:X27"/>
    <mergeCell ref="W28:X28"/>
    <mergeCell ref="W30:X30"/>
    <mergeCell ref="R37:S37"/>
    <mergeCell ref="R30:S30"/>
    <mergeCell ref="R31:S31"/>
    <mergeCell ref="R33:S33"/>
    <mergeCell ref="R32:S32"/>
    <mergeCell ref="U37:V37"/>
    <mergeCell ref="U36:V36"/>
    <mergeCell ref="U33:V33"/>
    <mergeCell ref="U32:V32"/>
    <mergeCell ref="U31:V31"/>
    <mergeCell ref="Y32:AE32"/>
    <mergeCell ref="Y30:AE30"/>
    <mergeCell ref="R36:S36"/>
    <mergeCell ref="R35:S35"/>
    <mergeCell ref="R34:S34"/>
    <mergeCell ref="U27:V27"/>
    <mergeCell ref="Y28:AE28"/>
    <mergeCell ref="R27:S27"/>
    <mergeCell ref="Y31:AE31"/>
    <mergeCell ref="W31:X31"/>
    <mergeCell ref="I22:O22"/>
    <mergeCell ref="I25:O25"/>
    <mergeCell ref="I26:O26"/>
    <mergeCell ref="U30:V30"/>
    <mergeCell ref="U28:V28"/>
    <mergeCell ref="R28:S28"/>
    <mergeCell ref="R24:S24"/>
    <mergeCell ref="R23:S23"/>
    <mergeCell ref="R22:S22"/>
    <mergeCell ref="R29:S29"/>
    <mergeCell ref="Y29:AE29"/>
    <mergeCell ref="W29:X29"/>
    <mergeCell ref="Y25:AE25"/>
    <mergeCell ref="Y26:AE26"/>
    <mergeCell ref="Y27:AE27"/>
    <mergeCell ref="R25:T25"/>
    <mergeCell ref="U26:V26"/>
    <mergeCell ref="R26:S26"/>
    <mergeCell ref="W26:X26"/>
    <mergeCell ref="W25:X25"/>
    <mergeCell ref="I24:O24"/>
    <mergeCell ref="I29:O29"/>
    <mergeCell ref="G25:H25"/>
    <mergeCell ref="I32:O32"/>
    <mergeCell ref="I31:O31"/>
    <mergeCell ref="G24:H24"/>
    <mergeCell ref="G32:H32"/>
    <mergeCell ref="G26:H26"/>
    <mergeCell ref="I28:O28"/>
    <mergeCell ref="I27:O27"/>
    <mergeCell ref="I36:O36"/>
    <mergeCell ref="G35:H35"/>
    <mergeCell ref="G39:H39"/>
    <mergeCell ref="G27:H27"/>
    <mergeCell ref="G28:H28"/>
    <mergeCell ref="I33:O33"/>
    <mergeCell ref="G37:H37"/>
    <mergeCell ref="G29:H29"/>
    <mergeCell ref="I30:O30"/>
    <mergeCell ref="G38:H38"/>
    <mergeCell ref="R39:T39"/>
    <mergeCell ref="R38:S38"/>
    <mergeCell ref="U38:V38"/>
    <mergeCell ref="U34:V34"/>
    <mergeCell ref="U35:V35"/>
    <mergeCell ref="I38:O38"/>
    <mergeCell ref="I37:O37"/>
    <mergeCell ref="I39:O39"/>
    <mergeCell ref="I34:O34"/>
    <mergeCell ref="I35:O35"/>
    <mergeCell ref="W35:X35"/>
    <mergeCell ref="W36:X36"/>
    <mergeCell ref="Y33:AE33"/>
    <mergeCell ref="Y34:AE34"/>
    <mergeCell ref="Y36:AE36"/>
    <mergeCell ref="W34:X34"/>
    <mergeCell ref="W33:X33"/>
    <mergeCell ref="Y35:AE35"/>
    <mergeCell ref="Y46:AE46"/>
    <mergeCell ref="Y45:AE45"/>
    <mergeCell ref="W44:X44"/>
    <mergeCell ref="Y38:AE38"/>
    <mergeCell ref="W39:X39"/>
    <mergeCell ref="Y37:AE37"/>
    <mergeCell ref="W37:X37"/>
    <mergeCell ref="Y40:AE40"/>
    <mergeCell ref="Y41:AE41"/>
    <mergeCell ref="W43:X43"/>
    <mergeCell ref="U47:V47"/>
    <mergeCell ref="U40:V40"/>
    <mergeCell ref="W38:X38"/>
    <mergeCell ref="W40:X40"/>
    <mergeCell ref="U41:V41"/>
    <mergeCell ref="W41:X41"/>
    <mergeCell ref="W42:X42"/>
    <mergeCell ref="U45:V45"/>
    <mergeCell ref="U42:V42"/>
    <mergeCell ref="U53:V53"/>
    <mergeCell ref="U51:V51"/>
    <mergeCell ref="U52:V52"/>
    <mergeCell ref="Y39:AE39"/>
    <mergeCell ref="Y47:AE47"/>
    <mergeCell ref="Y43:AE43"/>
    <mergeCell ref="Y44:AE44"/>
    <mergeCell ref="U39:V39"/>
    <mergeCell ref="U46:V46"/>
    <mergeCell ref="W47:X47"/>
    <mergeCell ref="Y42:AE42"/>
    <mergeCell ref="I52:O52"/>
    <mergeCell ref="R47:S47"/>
    <mergeCell ref="R43:S43"/>
    <mergeCell ref="I48:O48"/>
    <mergeCell ref="Q40:Q58"/>
    <mergeCell ref="I41:O41"/>
    <mergeCell ref="U54:V54"/>
    <mergeCell ref="R42:S42"/>
    <mergeCell ref="W53:X53"/>
    <mergeCell ref="R41:S41"/>
    <mergeCell ref="R40:S40"/>
    <mergeCell ref="W50:X50"/>
    <mergeCell ref="R49:S49"/>
    <mergeCell ref="W45:X45"/>
    <mergeCell ref="W46:X46"/>
    <mergeCell ref="R44:S44"/>
    <mergeCell ref="U43:V43"/>
    <mergeCell ref="R45:S45"/>
    <mergeCell ref="U44:V44"/>
    <mergeCell ref="U48:V48"/>
    <mergeCell ref="Y52:AE52"/>
    <mergeCell ref="W49:X49"/>
    <mergeCell ref="W51:X51"/>
    <mergeCell ref="Y49:AE49"/>
    <mergeCell ref="R50:S50"/>
    <mergeCell ref="Y50:AE50"/>
    <mergeCell ref="Y51:AE51"/>
    <mergeCell ref="U50:V50"/>
    <mergeCell ref="R51:S51"/>
    <mergeCell ref="W52:X52"/>
    <mergeCell ref="Y74:Z74"/>
    <mergeCell ref="W69:X69"/>
    <mergeCell ref="AA74:AB74"/>
    <mergeCell ref="Y53:AE53"/>
    <mergeCell ref="W54:X54"/>
    <mergeCell ref="W66:X66"/>
    <mergeCell ref="Y57:AE57"/>
    <mergeCell ref="W55:X55"/>
    <mergeCell ref="Y59:AE59"/>
    <mergeCell ref="U64:V64"/>
    <mergeCell ref="R64:S64"/>
    <mergeCell ref="Y66:AE66"/>
    <mergeCell ref="Y56:AE56"/>
    <mergeCell ref="W58:X58"/>
    <mergeCell ref="Y58:AE58"/>
    <mergeCell ref="Y60:AE60"/>
    <mergeCell ref="Y62:AE62"/>
    <mergeCell ref="W72:X72"/>
    <mergeCell ref="Y69:AE69"/>
    <mergeCell ref="W64:X64"/>
    <mergeCell ref="Y64:AE64"/>
    <mergeCell ref="W56:X56"/>
    <mergeCell ref="U72:V72"/>
    <mergeCell ref="W61:X61"/>
    <mergeCell ref="Y61:AE61"/>
    <mergeCell ref="U56:V56"/>
    <mergeCell ref="W63:X63"/>
    <mergeCell ref="E63:F63"/>
    <mergeCell ref="U59:V59"/>
    <mergeCell ref="G63:H63"/>
    <mergeCell ref="G61:H61"/>
    <mergeCell ref="E61:F61"/>
    <mergeCell ref="W62:X62"/>
    <mergeCell ref="W60:X60"/>
    <mergeCell ref="I58:O58"/>
    <mergeCell ref="E58:F58"/>
    <mergeCell ref="E57:F57"/>
    <mergeCell ref="Y54:AE54"/>
    <mergeCell ref="Y55:AE55"/>
    <mergeCell ref="R56:S56"/>
    <mergeCell ref="U55:V55"/>
    <mergeCell ref="U57:V57"/>
    <mergeCell ref="R54:S54"/>
    <mergeCell ref="R58:T58"/>
    <mergeCell ref="Y48:AE48"/>
    <mergeCell ref="U58:V58"/>
    <mergeCell ref="I56:O56"/>
    <mergeCell ref="E55:F55"/>
    <mergeCell ref="E49:F49"/>
    <mergeCell ref="E52:F52"/>
    <mergeCell ref="R53:S53"/>
    <mergeCell ref="I53:O53"/>
    <mergeCell ref="R55:S55"/>
    <mergeCell ref="G58:H58"/>
    <mergeCell ref="B57:C57"/>
    <mergeCell ref="B53:C53"/>
    <mergeCell ref="E53:F53"/>
    <mergeCell ref="B56:C56"/>
    <mergeCell ref="E54:F54"/>
    <mergeCell ref="I54:O54"/>
    <mergeCell ref="G54:H54"/>
    <mergeCell ref="E56:F56"/>
    <mergeCell ref="I57:O57"/>
    <mergeCell ref="G52:H52"/>
    <mergeCell ref="G53:H53"/>
    <mergeCell ref="G56:H56"/>
    <mergeCell ref="B54:C54"/>
    <mergeCell ref="B55:C55"/>
    <mergeCell ref="B52:C52"/>
    <mergeCell ref="B50:C50"/>
    <mergeCell ref="G47:H47"/>
    <mergeCell ref="G49:H49"/>
    <mergeCell ref="G51:H51"/>
    <mergeCell ref="G46:H46"/>
    <mergeCell ref="E47:F47"/>
    <mergeCell ref="E46:F46"/>
    <mergeCell ref="E51:F51"/>
    <mergeCell ref="B46:D46"/>
    <mergeCell ref="B43:C43"/>
    <mergeCell ref="B44:C44"/>
    <mergeCell ref="E40:F40"/>
    <mergeCell ref="E38:F38"/>
    <mergeCell ref="B38:C38"/>
    <mergeCell ref="E44:F44"/>
    <mergeCell ref="E29:F29"/>
    <mergeCell ref="E32:F32"/>
    <mergeCell ref="E42:F42"/>
    <mergeCell ref="B40:C40"/>
    <mergeCell ref="E35:F35"/>
    <mergeCell ref="G33:H33"/>
    <mergeCell ref="E39:F39"/>
    <mergeCell ref="E36:F36"/>
    <mergeCell ref="E34:F34"/>
    <mergeCell ref="E33:F33"/>
    <mergeCell ref="E37:F37"/>
    <mergeCell ref="B30:C30"/>
    <mergeCell ref="E31:F31"/>
    <mergeCell ref="B31:C31"/>
    <mergeCell ref="B42:C42"/>
    <mergeCell ref="B32:C32"/>
    <mergeCell ref="E41:F41"/>
    <mergeCell ref="B41:C41"/>
    <mergeCell ref="B33:C33"/>
    <mergeCell ref="G30:H30"/>
    <mergeCell ref="G31:H31"/>
    <mergeCell ref="G34:H34"/>
    <mergeCell ref="G40:H40"/>
    <mergeCell ref="G36:H36"/>
    <mergeCell ref="G43:H43"/>
    <mergeCell ref="I49:O49"/>
    <mergeCell ref="I44:O44"/>
    <mergeCell ref="I40:O40"/>
    <mergeCell ref="I47:O47"/>
    <mergeCell ref="G44:H44"/>
    <mergeCell ref="I46:O46"/>
    <mergeCell ref="I43:O43"/>
    <mergeCell ref="I45:O45"/>
    <mergeCell ref="I50:O50"/>
    <mergeCell ref="I51:O51"/>
    <mergeCell ref="E22:F22"/>
    <mergeCell ref="E24:F24"/>
    <mergeCell ref="E26:F26"/>
    <mergeCell ref="G50:H50"/>
    <mergeCell ref="E48:F48"/>
    <mergeCell ref="E28:F28"/>
    <mergeCell ref="G41:H41"/>
    <mergeCell ref="G42:H42"/>
    <mergeCell ref="B26:C26"/>
    <mergeCell ref="E43:F43"/>
    <mergeCell ref="E30:F30"/>
    <mergeCell ref="E25:F25"/>
    <mergeCell ref="B24:C24"/>
    <mergeCell ref="B58:D58"/>
    <mergeCell ref="B35:C35"/>
    <mergeCell ref="B27:C27"/>
    <mergeCell ref="E27:F27"/>
    <mergeCell ref="B25:C25"/>
    <mergeCell ref="B29:C29"/>
    <mergeCell ref="B39:C39"/>
    <mergeCell ref="B28:C28"/>
    <mergeCell ref="R67:S67"/>
    <mergeCell ref="B48:C48"/>
    <mergeCell ref="B49:C49"/>
    <mergeCell ref="G45:H45"/>
    <mergeCell ref="R57:S57"/>
    <mergeCell ref="I42:O42"/>
    <mergeCell ref="G55:H55"/>
    <mergeCell ref="A61:D61"/>
    <mergeCell ref="A63:D63"/>
    <mergeCell ref="B47:C47"/>
    <mergeCell ref="I55:O55"/>
    <mergeCell ref="G48:H48"/>
    <mergeCell ref="U61:V61"/>
    <mergeCell ref="U62:V62"/>
    <mergeCell ref="R62:S62"/>
    <mergeCell ref="B51:C51"/>
    <mergeCell ref="E50:F50"/>
    <mergeCell ref="B45:C45"/>
    <mergeCell ref="G57:H57"/>
    <mergeCell ref="E45:F45"/>
    <mergeCell ref="U19:V19"/>
    <mergeCell ref="W19:X19"/>
    <mergeCell ref="B22:C22"/>
    <mergeCell ref="B36:C36"/>
    <mergeCell ref="B37:C37"/>
    <mergeCell ref="B34:C34"/>
    <mergeCell ref="Q26:Q39"/>
    <mergeCell ref="Y19:AE19"/>
    <mergeCell ref="R69:T69"/>
    <mergeCell ref="U69:V69"/>
    <mergeCell ref="R68:S68"/>
    <mergeCell ref="Y68:AE68"/>
    <mergeCell ref="Y67:AE67"/>
    <mergeCell ref="U67:V67"/>
    <mergeCell ref="W67:X67"/>
    <mergeCell ref="Y63:AE63"/>
    <mergeCell ref="Y65:AE65"/>
    <mergeCell ref="R46:S46"/>
    <mergeCell ref="R48:S48"/>
    <mergeCell ref="R63:S63"/>
    <mergeCell ref="R59:S59"/>
    <mergeCell ref="R61:S61"/>
    <mergeCell ref="W59:X59"/>
    <mergeCell ref="W57:X57"/>
    <mergeCell ref="W48:X48"/>
    <mergeCell ref="U49:V49"/>
    <mergeCell ref="R52:S52"/>
    <mergeCell ref="A75:AE75"/>
    <mergeCell ref="B23:C23"/>
    <mergeCell ref="I23:O23"/>
    <mergeCell ref="E23:F23"/>
    <mergeCell ref="G23:H23"/>
    <mergeCell ref="A47:A58"/>
    <mergeCell ref="A22:A46"/>
    <mergeCell ref="R65:S65"/>
    <mergeCell ref="U63:V63"/>
    <mergeCell ref="U65:V65"/>
    <mergeCell ref="Q72:T72"/>
    <mergeCell ref="Q74:X74"/>
    <mergeCell ref="Q59:Q69"/>
    <mergeCell ref="U66:V66"/>
    <mergeCell ref="R60:S60"/>
    <mergeCell ref="U60:V60"/>
    <mergeCell ref="W65:X65"/>
    <mergeCell ref="W68:X68"/>
    <mergeCell ref="U68:V68"/>
    <mergeCell ref="R66:S66"/>
  </mergeCells>
  <printOptions horizontalCentered="1"/>
  <pageMargins left="0.2" right="0.21" top="0.2" bottom="0.2" header="0.2" footer="0.2"/>
  <pageSetup horizontalDpi="600" verticalDpi="600" orientation="portrait" paperSize="9" scale="92" r:id="rId1"/>
  <headerFooter alignWithMargins="0">
    <oddFooter>&amp;R&amp;"MS UI Gothic,標準"&amp;10&amp;P／&amp;N</oddFooter>
  </headerFooter>
  <ignoredErrors>
    <ignoredError sqref="W50 W41:X48 W51:X5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AF113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52" width="3.09765625" style="9" customWidth="1"/>
    <col min="53" max="16384" width="9" style="9" customWidth="1"/>
  </cols>
  <sheetData>
    <row r="1" spans="1:31" s="1" customFormat="1" ht="18.75" customHeight="1">
      <c r="A1" s="157" t="s">
        <v>882</v>
      </c>
      <c r="B1" s="158"/>
      <c r="C1" s="158"/>
      <c r="D1" s="498" t="s">
        <v>687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75">
        <f>'集計表'!AD1</f>
        <v>44044</v>
      </c>
      <c r="AD1" s="175"/>
      <c r="AE1" s="176"/>
    </row>
    <row r="2" spans="1:31" ht="18.75" customHeight="1">
      <c r="A2" s="491" t="s">
        <v>973</v>
      </c>
      <c r="B2" s="492"/>
      <c r="C2" s="493"/>
      <c r="D2" s="507">
        <f>'集計表'!E2</f>
        <v>2020</v>
      </c>
      <c r="E2" s="507"/>
      <c r="F2" s="511">
        <f>'集計表'!G2</f>
        <v>-3</v>
      </c>
      <c r="G2" s="512"/>
      <c r="H2" s="512"/>
      <c r="I2" s="512"/>
      <c r="J2" s="71" t="s">
        <v>1809</v>
      </c>
      <c r="K2" s="3" t="s">
        <v>40</v>
      </c>
      <c r="L2" s="511">
        <f>'集計表'!M2</f>
        <v>-1</v>
      </c>
      <c r="M2" s="512"/>
      <c r="N2" s="512"/>
      <c r="O2" s="512"/>
      <c r="P2" s="72" t="s">
        <v>976</v>
      </c>
      <c r="Q2" s="6" t="s">
        <v>41</v>
      </c>
      <c r="R2" s="496">
        <f>'集計表'!S2</f>
        <v>0</v>
      </c>
      <c r="S2" s="496"/>
      <c r="T2" s="7" t="s">
        <v>42</v>
      </c>
      <c r="U2" s="8" t="s">
        <v>43</v>
      </c>
      <c r="V2" s="491" t="s">
        <v>44</v>
      </c>
      <c r="W2" s="493"/>
      <c r="X2" s="504">
        <f>'集計表'!Y2</f>
        <v>0</v>
      </c>
      <c r="Y2" s="505"/>
      <c r="Z2" s="505"/>
      <c r="AA2" s="505"/>
      <c r="AB2" s="505"/>
      <c r="AC2" s="505"/>
      <c r="AD2" s="505"/>
      <c r="AE2" s="506"/>
    </row>
    <row r="3" spans="1:31" ht="18.75" customHeight="1">
      <c r="A3" s="501" t="s">
        <v>981</v>
      </c>
      <c r="B3" s="502"/>
      <c r="C3" s="503"/>
      <c r="D3" s="672">
        <f>'集計表'!E3</f>
        <v>0</v>
      </c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4"/>
      <c r="V3" s="491" t="s">
        <v>982</v>
      </c>
      <c r="W3" s="493"/>
      <c r="X3" s="514">
        <f>'集計表'!Y3</f>
        <v>0</v>
      </c>
      <c r="Y3" s="515"/>
      <c r="Z3" s="515"/>
      <c r="AA3" s="515"/>
      <c r="AB3" s="515"/>
      <c r="AC3" s="515"/>
      <c r="AD3" s="515"/>
      <c r="AE3" s="10" t="s">
        <v>983</v>
      </c>
    </row>
    <row r="4" spans="1:31" ht="15.75" customHeight="1">
      <c r="A4" s="497" t="s">
        <v>321</v>
      </c>
      <c r="B4" s="497"/>
      <c r="C4" s="497"/>
      <c r="D4" s="513">
        <v>1</v>
      </c>
      <c r="E4" s="513"/>
      <c r="F4" s="513"/>
      <c r="Y4" s="499" t="s">
        <v>984</v>
      </c>
      <c r="Z4" s="499"/>
      <c r="AA4" s="11" t="s">
        <v>1828</v>
      </c>
      <c r="AB4" s="500">
        <f>SUM(W76)</f>
        <v>0</v>
      </c>
      <c r="AC4" s="499"/>
      <c r="AD4" s="499"/>
      <c r="AE4" s="9" t="s">
        <v>1829</v>
      </c>
    </row>
    <row r="5" spans="1:31" ht="12.75" customHeight="1">
      <c r="A5" s="12"/>
      <c r="B5" s="520" t="s">
        <v>1830</v>
      </c>
      <c r="C5" s="494"/>
      <c r="D5" s="494"/>
      <c r="E5" s="516" t="s">
        <v>988</v>
      </c>
      <c r="F5" s="516"/>
      <c r="G5" s="490" t="s">
        <v>989</v>
      </c>
      <c r="H5" s="490"/>
      <c r="I5" s="494" t="s">
        <v>1831</v>
      </c>
      <c r="J5" s="494"/>
      <c r="K5" s="494"/>
      <c r="L5" s="494"/>
      <c r="M5" s="494"/>
      <c r="N5" s="494"/>
      <c r="O5" s="495"/>
      <c r="Q5" s="13"/>
      <c r="R5" s="520" t="s">
        <v>1832</v>
      </c>
      <c r="S5" s="494"/>
      <c r="T5" s="494"/>
      <c r="U5" s="516" t="s">
        <v>988</v>
      </c>
      <c r="V5" s="516"/>
      <c r="W5" s="490" t="s">
        <v>989</v>
      </c>
      <c r="X5" s="490"/>
      <c r="Y5" s="494" t="s">
        <v>1831</v>
      </c>
      <c r="Z5" s="494"/>
      <c r="AA5" s="494"/>
      <c r="AB5" s="494"/>
      <c r="AC5" s="494"/>
      <c r="AD5" s="494"/>
      <c r="AE5" s="495"/>
    </row>
    <row r="6" spans="1:31" ht="12.75" customHeight="1">
      <c r="A6" s="656" t="s">
        <v>889</v>
      </c>
      <c r="B6" s="396" t="s">
        <v>1833</v>
      </c>
      <c r="C6" s="397"/>
      <c r="D6" s="58"/>
      <c r="E6" s="638">
        <v>180</v>
      </c>
      <c r="F6" s="639"/>
      <c r="G6" s="670">
        <f>IF(D6="","",ROUND(E6*$D$4,-1))</f>
      </c>
      <c r="H6" s="671"/>
      <c r="I6" s="677" t="s">
        <v>890</v>
      </c>
      <c r="J6" s="678"/>
      <c r="K6" s="678"/>
      <c r="L6" s="678"/>
      <c r="M6" s="678"/>
      <c r="N6" s="678"/>
      <c r="O6" s="679"/>
      <c r="Q6" s="656" t="s">
        <v>917</v>
      </c>
      <c r="R6" s="396" t="s">
        <v>1834</v>
      </c>
      <c r="S6" s="397"/>
      <c r="T6" s="58"/>
      <c r="U6" s="620">
        <v>380</v>
      </c>
      <c r="V6" s="621"/>
      <c r="W6" s="648">
        <f>IF(T6="","",ROUND(U6*$D$4,-1))</f>
      </c>
      <c r="X6" s="649"/>
      <c r="Y6" s="675" t="s">
        <v>2062</v>
      </c>
      <c r="Z6" s="489"/>
      <c r="AA6" s="489"/>
      <c r="AB6" s="489"/>
      <c r="AC6" s="489"/>
      <c r="AD6" s="489"/>
      <c r="AE6" s="676"/>
    </row>
    <row r="7" spans="1:31" ht="12.75" customHeight="1">
      <c r="A7" s="657"/>
      <c r="B7" s="389" t="s">
        <v>426</v>
      </c>
      <c r="C7" s="378"/>
      <c r="D7" s="59"/>
      <c r="E7" s="654">
        <v>370</v>
      </c>
      <c r="F7" s="655"/>
      <c r="G7" s="670">
        <f>IF(D7="","",ROUND(E7*$D$4,-1))</f>
      </c>
      <c r="H7" s="671"/>
      <c r="I7" s="554" t="s">
        <v>2018</v>
      </c>
      <c r="J7" s="555"/>
      <c r="K7" s="555"/>
      <c r="L7" s="555"/>
      <c r="M7" s="555"/>
      <c r="N7" s="555"/>
      <c r="O7" s="556"/>
      <c r="Q7" s="657"/>
      <c r="R7" s="389" t="s">
        <v>352</v>
      </c>
      <c r="S7" s="378"/>
      <c r="T7" s="94"/>
      <c r="U7" s="597">
        <v>470</v>
      </c>
      <c r="V7" s="598"/>
      <c r="W7" s="659">
        <f>IF(T7="","",ROUND(U7*$D$4,-1))</f>
      </c>
      <c r="X7" s="660"/>
      <c r="Y7" s="342" t="s">
        <v>2063</v>
      </c>
      <c r="Z7" s="378"/>
      <c r="AA7" s="378"/>
      <c r="AB7" s="378"/>
      <c r="AC7" s="378"/>
      <c r="AD7" s="378"/>
      <c r="AE7" s="653"/>
    </row>
    <row r="8" spans="1:31" ht="12.75" customHeight="1">
      <c r="A8" s="658"/>
      <c r="B8" s="403" t="s">
        <v>991</v>
      </c>
      <c r="C8" s="404"/>
      <c r="D8" s="405"/>
      <c r="E8" s="542">
        <f>SUBTOTAL(9,E6:F7)</f>
        <v>550</v>
      </c>
      <c r="F8" s="543"/>
      <c r="G8" s="542">
        <f>SUBTOTAL(9,G6:H7)</f>
        <v>0</v>
      </c>
      <c r="H8" s="543"/>
      <c r="I8" s="661"/>
      <c r="J8" s="662"/>
      <c r="K8" s="662"/>
      <c r="L8" s="662"/>
      <c r="M8" s="662"/>
      <c r="N8" s="662"/>
      <c r="O8" s="663"/>
      <c r="Q8" s="657"/>
      <c r="R8" s="389" t="s">
        <v>1835</v>
      </c>
      <c r="S8" s="378"/>
      <c r="T8" s="94"/>
      <c r="U8" s="597">
        <v>360</v>
      </c>
      <c r="V8" s="598"/>
      <c r="W8" s="659">
        <f aca="true" t="shared" si="0" ref="W8:W24">IF(T8="","",ROUND(U8*$D$4,-1))</f>
      </c>
      <c r="X8" s="660"/>
      <c r="Y8" s="342" t="s">
        <v>2064</v>
      </c>
      <c r="Z8" s="378"/>
      <c r="AA8" s="378"/>
      <c r="AB8" s="378"/>
      <c r="AC8" s="378"/>
      <c r="AD8" s="378"/>
      <c r="AE8" s="653"/>
    </row>
    <row r="9" spans="1:31" ht="12.75" customHeight="1">
      <c r="A9" s="656" t="s">
        <v>893</v>
      </c>
      <c r="B9" s="396" t="s">
        <v>1837</v>
      </c>
      <c r="C9" s="397"/>
      <c r="D9" s="58"/>
      <c r="E9" s="664">
        <v>150</v>
      </c>
      <c r="F9" s="665"/>
      <c r="G9" s="670">
        <f aca="true" t="shared" si="1" ref="G9:G34">IF(D9="","",ROUND(E9*$D$4,-1))</f>
      </c>
      <c r="H9" s="671"/>
      <c r="I9" s="650" t="s">
        <v>2019</v>
      </c>
      <c r="J9" s="651"/>
      <c r="K9" s="651"/>
      <c r="L9" s="651"/>
      <c r="M9" s="651"/>
      <c r="N9" s="651"/>
      <c r="O9" s="652"/>
      <c r="Q9" s="657"/>
      <c r="R9" s="389" t="s">
        <v>1836</v>
      </c>
      <c r="S9" s="378"/>
      <c r="T9" s="94"/>
      <c r="U9" s="597">
        <v>260</v>
      </c>
      <c r="V9" s="598"/>
      <c r="W9" s="659">
        <f t="shared" si="0"/>
      </c>
      <c r="X9" s="660"/>
      <c r="Y9" s="342" t="s">
        <v>2065</v>
      </c>
      <c r="Z9" s="378"/>
      <c r="AA9" s="378"/>
      <c r="AB9" s="378"/>
      <c r="AC9" s="378"/>
      <c r="AD9" s="378"/>
      <c r="AE9" s="653"/>
    </row>
    <row r="10" spans="1:31" ht="12.75" customHeight="1">
      <c r="A10" s="657"/>
      <c r="B10" s="389" t="s">
        <v>450</v>
      </c>
      <c r="C10" s="378"/>
      <c r="D10" s="94"/>
      <c r="E10" s="654">
        <v>200</v>
      </c>
      <c r="F10" s="655"/>
      <c r="G10" s="599">
        <f t="shared" si="1"/>
      </c>
      <c r="H10" s="600"/>
      <c r="I10" s="554" t="s">
        <v>2020</v>
      </c>
      <c r="J10" s="555"/>
      <c r="K10" s="555"/>
      <c r="L10" s="555"/>
      <c r="M10" s="555"/>
      <c r="N10" s="555"/>
      <c r="O10" s="556"/>
      <c r="Q10" s="657"/>
      <c r="R10" s="389" t="s">
        <v>2318</v>
      </c>
      <c r="S10" s="378"/>
      <c r="T10" s="94"/>
      <c r="U10" s="597">
        <v>160</v>
      </c>
      <c r="V10" s="598"/>
      <c r="W10" s="659">
        <f>IF(T10="","",ROUND(U10*$D$4,-1))</f>
      </c>
      <c r="X10" s="660"/>
      <c r="Y10" s="342" t="s">
        <v>2320</v>
      </c>
      <c r="Z10" s="378"/>
      <c r="AA10" s="378"/>
      <c r="AB10" s="378"/>
      <c r="AC10" s="378"/>
      <c r="AD10" s="378"/>
      <c r="AE10" s="653"/>
    </row>
    <row r="11" spans="1:31" ht="12.75" customHeight="1">
      <c r="A11" s="657"/>
      <c r="B11" s="389" t="s">
        <v>451</v>
      </c>
      <c r="C11" s="378"/>
      <c r="D11" s="94"/>
      <c r="E11" s="654">
        <v>120</v>
      </c>
      <c r="F11" s="655"/>
      <c r="G11" s="599">
        <f t="shared" si="1"/>
      </c>
      <c r="H11" s="600"/>
      <c r="I11" s="554" t="s">
        <v>2021</v>
      </c>
      <c r="J11" s="555"/>
      <c r="K11" s="555"/>
      <c r="L11" s="555"/>
      <c r="M11" s="555"/>
      <c r="N11" s="555"/>
      <c r="O11" s="556"/>
      <c r="Q11" s="657"/>
      <c r="R11" s="584" t="s">
        <v>2319</v>
      </c>
      <c r="S11" s="585"/>
      <c r="T11" s="94"/>
      <c r="U11" s="597">
        <v>390</v>
      </c>
      <c r="V11" s="598"/>
      <c r="W11" s="659">
        <f t="shared" si="0"/>
      </c>
      <c r="X11" s="660"/>
      <c r="Y11" s="342" t="s">
        <v>2321</v>
      </c>
      <c r="Z11" s="378"/>
      <c r="AA11" s="378"/>
      <c r="AB11" s="378"/>
      <c r="AC11" s="378"/>
      <c r="AD11" s="378"/>
      <c r="AE11" s="653"/>
    </row>
    <row r="12" spans="1:31" ht="12.75" customHeight="1">
      <c r="A12" s="657"/>
      <c r="B12" s="389" t="s">
        <v>1839</v>
      </c>
      <c r="C12" s="378"/>
      <c r="D12" s="94"/>
      <c r="E12" s="654">
        <v>120</v>
      </c>
      <c r="F12" s="655"/>
      <c r="G12" s="599">
        <f t="shared" si="1"/>
      </c>
      <c r="H12" s="600"/>
      <c r="I12" s="554" t="s">
        <v>2022</v>
      </c>
      <c r="J12" s="555"/>
      <c r="K12" s="555"/>
      <c r="L12" s="555"/>
      <c r="M12" s="555"/>
      <c r="N12" s="555"/>
      <c r="O12" s="556"/>
      <c r="Q12" s="657"/>
      <c r="R12" s="389" t="s">
        <v>1838</v>
      </c>
      <c r="S12" s="378"/>
      <c r="T12" s="94"/>
      <c r="U12" s="597">
        <v>150</v>
      </c>
      <c r="V12" s="598"/>
      <c r="W12" s="659">
        <f t="shared" si="0"/>
      </c>
      <c r="X12" s="660"/>
      <c r="Y12" s="342" t="s">
        <v>2066</v>
      </c>
      <c r="Z12" s="378"/>
      <c r="AA12" s="378"/>
      <c r="AB12" s="378"/>
      <c r="AC12" s="378"/>
      <c r="AD12" s="378"/>
      <c r="AE12" s="653"/>
    </row>
    <row r="13" spans="1:31" ht="12.75" customHeight="1">
      <c r="A13" s="657"/>
      <c r="B13" s="389" t="s">
        <v>1840</v>
      </c>
      <c r="C13" s="378"/>
      <c r="D13" s="94"/>
      <c r="E13" s="654">
        <v>250</v>
      </c>
      <c r="F13" s="655"/>
      <c r="G13" s="599">
        <f>IF(D13="","",ROUND(E13*$D$4,-1))</f>
      </c>
      <c r="H13" s="600"/>
      <c r="I13" s="554" t="s">
        <v>2023</v>
      </c>
      <c r="J13" s="555"/>
      <c r="K13" s="555"/>
      <c r="L13" s="555"/>
      <c r="M13" s="555"/>
      <c r="N13" s="555"/>
      <c r="O13" s="556"/>
      <c r="Q13" s="657"/>
      <c r="R13" s="389" t="s">
        <v>356</v>
      </c>
      <c r="S13" s="378"/>
      <c r="T13" s="94"/>
      <c r="U13" s="597">
        <v>550</v>
      </c>
      <c r="V13" s="598"/>
      <c r="W13" s="659">
        <f t="shared" si="0"/>
      </c>
      <c r="X13" s="660"/>
      <c r="Y13" s="342" t="s">
        <v>2067</v>
      </c>
      <c r="Z13" s="378"/>
      <c r="AA13" s="378"/>
      <c r="AB13" s="378"/>
      <c r="AC13" s="378"/>
      <c r="AD13" s="378"/>
      <c r="AE13" s="653"/>
    </row>
    <row r="14" spans="1:31" ht="12.75" customHeight="1">
      <c r="A14" s="657"/>
      <c r="B14" s="389" t="s">
        <v>453</v>
      </c>
      <c r="C14" s="378"/>
      <c r="D14" s="94"/>
      <c r="E14" s="654">
        <v>200</v>
      </c>
      <c r="F14" s="655"/>
      <c r="G14" s="599">
        <f t="shared" si="1"/>
      </c>
      <c r="H14" s="600"/>
      <c r="I14" s="554" t="s">
        <v>2024</v>
      </c>
      <c r="J14" s="555"/>
      <c r="K14" s="555"/>
      <c r="L14" s="555"/>
      <c r="M14" s="555"/>
      <c r="N14" s="555"/>
      <c r="O14" s="556"/>
      <c r="Q14" s="657"/>
      <c r="R14" s="389" t="s">
        <v>1732</v>
      </c>
      <c r="S14" s="378"/>
      <c r="T14" s="94"/>
      <c r="U14" s="597">
        <v>210</v>
      </c>
      <c r="V14" s="598"/>
      <c r="W14" s="659">
        <f t="shared" si="0"/>
      </c>
      <c r="X14" s="660"/>
      <c r="Y14" s="342" t="s">
        <v>2404</v>
      </c>
      <c r="Z14" s="378"/>
      <c r="AA14" s="378"/>
      <c r="AB14" s="378"/>
      <c r="AC14" s="378"/>
      <c r="AD14" s="378"/>
      <c r="AE14" s="653"/>
    </row>
    <row r="15" spans="1:31" ht="12.75" customHeight="1">
      <c r="A15" s="657"/>
      <c r="B15" s="389" t="s">
        <v>1842</v>
      </c>
      <c r="C15" s="378"/>
      <c r="D15" s="94"/>
      <c r="E15" s="654">
        <v>340</v>
      </c>
      <c r="F15" s="655"/>
      <c r="G15" s="599">
        <f t="shared" si="1"/>
      </c>
      <c r="H15" s="600"/>
      <c r="I15" s="554" t="s">
        <v>2025</v>
      </c>
      <c r="J15" s="555"/>
      <c r="K15" s="555"/>
      <c r="L15" s="555"/>
      <c r="M15" s="555"/>
      <c r="N15" s="555"/>
      <c r="O15" s="556"/>
      <c r="Q15" s="657"/>
      <c r="R15" s="389" t="s">
        <v>1736</v>
      </c>
      <c r="S15" s="378"/>
      <c r="T15" s="94"/>
      <c r="U15" s="597">
        <v>200</v>
      </c>
      <c r="V15" s="598"/>
      <c r="W15" s="659">
        <f>IF(T15="","",ROUND(U15*$D$4,-1))</f>
      </c>
      <c r="X15" s="660"/>
      <c r="Y15" s="342" t="s">
        <v>2405</v>
      </c>
      <c r="Z15" s="378"/>
      <c r="AA15" s="378"/>
      <c r="AB15" s="378"/>
      <c r="AC15" s="378"/>
      <c r="AD15" s="378"/>
      <c r="AE15" s="653"/>
    </row>
    <row r="16" spans="1:31" ht="12.75" customHeight="1">
      <c r="A16" s="657"/>
      <c r="B16" s="389" t="s">
        <v>1843</v>
      </c>
      <c r="C16" s="378"/>
      <c r="D16" s="94"/>
      <c r="E16" s="654">
        <v>250</v>
      </c>
      <c r="F16" s="655"/>
      <c r="G16" s="599">
        <f t="shared" si="1"/>
      </c>
      <c r="H16" s="600"/>
      <c r="I16" s="554" t="s">
        <v>2026</v>
      </c>
      <c r="J16" s="555"/>
      <c r="K16" s="555"/>
      <c r="L16" s="555"/>
      <c r="M16" s="555"/>
      <c r="N16" s="555"/>
      <c r="O16" s="556"/>
      <c r="Q16" s="657"/>
      <c r="R16" s="389" t="s">
        <v>1841</v>
      </c>
      <c r="S16" s="378"/>
      <c r="T16" s="94"/>
      <c r="U16" s="597">
        <v>480</v>
      </c>
      <c r="V16" s="598"/>
      <c r="W16" s="659">
        <f>IF(T16="","",ROUND(U16*$D$4,-1))</f>
      </c>
      <c r="X16" s="660"/>
      <c r="Y16" s="342" t="s">
        <v>2068</v>
      </c>
      <c r="Z16" s="378"/>
      <c r="AA16" s="378"/>
      <c r="AB16" s="378"/>
      <c r="AC16" s="378"/>
      <c r="AD16" s="378"/>
      <c r="AE16" s="653"/>
    </row>
    <row r="17" spans="1:31" ht="12.75" customHeight="1">
      <c r="A17" s="657"/>
      <c r="B17" s="389" t="s">
        <v>1845</v>
      </c>
      <c r="C17" s="378"/>
      <c r="D17" s="94"/>
      <c r="E17" s="654">
        <v>170</v>
      </c>
      <c r="F17" s="655"/>
      <c r="G17" s="659">
        <f t="shared" si="1"/>
      </c>
      <c r="H17" s="660"/>
      <c r="I17" s="680" t="s">
        <v>2027</v>
      </c>
      <c r="J17" s="681"/>
      <c r="K17" s="681"/>
      <c r="L17" s="681"/>
      <c r="M17" s="681"/>
      <c r="N17" s="681"/>
      <c r="O17" s="682"/>
      <c r="Q17" s="657"/>
      <c r="R17" s="389" t="s">
        <v>359</v>
      </c>
      <c r="S17" s="378"/>
      <c r="T17" s="94"/>
      <c r="U17" s="597">
        <v>570</v>
      </c>
      <c r="V17" s="598"/>
      <c r="W17" s="659">
        <f t="shared" si="0"/>
      </c>
      <c r="X17" s="660"/>
      <c r="Y17" s="342" t="s">
        <v>2069</v>
      </c>
      <c r="Z17" s="378"/>
      <c r="AA17" s="378"/>
      <c r="AB17" s="378"/>
      <c r="AC17" s="378"/>
      <c r="AD17" s="378"/>
      <c r="AE17" s="653"/>
    </row>
    <row r="18" spans="1:31" ht="12.75" customHeight="1">
      <c r="A18" s="657"/>
      <c r="B18" s="389" t="s">
        <v>1847</v>
      </c>
      <c r="C18" s="378"/>
      <c r="D18" s="94"/>
      <c r="E18" s="654">
        <v>330</v>
      </c>
      <c r="F18" s="655"/>
      <c r="G18" s="659">
        <f t="shared" si="1"/>
      </c>
      <c r="H18" s="660"/>
      <c r="I18" s="554" t="s">
        <v>2028</v>
      </c>
      <c r="J18" s="555"/>
      <c r="K18" s="555"/>
      <c r="L18" s="555"/>
      <c r="M18" s="555"/>
      <c r="N18" s="555"/>
      <c r="O18" s="556"/>
      <c r="Q18" s="657"/>
      <c r="R18" s="389" t="s">
        <v>360</v>
      </c>
      <c r="S18" s="378"/>
      <c r="T18" s="94"/>
      <c r="U18" s="597">
        <v>530</v>
      </c>
      <c r="V18" s="598"/>
      <c r="W18" s="659">
        <f t="shared" si="0"/>
      </c>
      <c r="X18" s="660"/>
      <c r="Y18" s="342" t="s">
        <v>2070</v>
      </c>
      <c r="Z18" s="378"/>
      <c r="AA18" s="378"/>
      <c r="AB18" s="378"/>
      <c r="AC18" s="378"/>
      <c r="AD18" s="378"/>
      <c r="AE18" s="653"/>
    </row>
    <row r="19" spans="1:31" ht="12.75" customHeight="1">
      <c r="A19" s="657"/>
      <c r="B19" s="389" t="s">
        <v>1849</v>
      </c>
      <c r="C19" s="378"/>
      <c r="D19" s="94"/>
      <c r="E19" s="654">
        <v>180</v>
      </c>
      <c r="F19" s="655"/>
      <c r="G19" s="659">
        <f t="shared" si="1"/>
      </c>
      <c r="H19" s="660"/>
      <c r="I19" s="554" t="s">
        <v>2029</v>
      </c>
      <c r="J19" s="555"/>
      <c r="K19" s="555"/>
      <c r="L19" s="555"/>
      <c r="M19" s="555"/>
      <c r="N19" s="555"/>
      <c r="O19" s="556"/>
      <c r="Q19" s="657"/>
      <c r="R19" s="389" t="s">
        <v>1844</v>
      </c>
      <c r="S19" s="378"/>
      <c r="T19" s="94"/>
      <c r="U19" s="597">
        <v>250</v>
      </c>
      <c r="V19" s="598"/>
      <c r="W19" s="659">
        <f t="shared" si="0"/>
      </c>
      <c r="X19" s="660"/>
      <c r="Y19" s="342" t="s">
        <v>307</v>
      </c>
      <c r="Z19" s="378"/>
      <c r="AA19" s="378"/>
      <c r="AB19" s="378"/>
      <c r="AC19" s="378"/>
      <c r="AD19" s="378"/>
      <c r="AE19" s="653"/>
    </row>
    <row r="20" spans="1:31" ht="12.75" customHeight="1">
      <c r="A20" s="657"/>
      <c r="B20" s="389" t="s">
        <v>456</v>
      </c>
      <c r="C20" s="378"/>
      <c r="D20" s="94"/>
      <c r="E20" s="654">
        <v>350</v>
      </c>
      <c r="F20" s="655"/>
      <c r="G20" s="659">
        <f t="shared" si="1"/>
      </c>
      <c r="H20" s="660"/>
      <c r="I20" s="554" t="s">
        <v>2030</v>
      </c>
      <c r="J20" s="555"/>
      <c r="K20" s="555"/>
      <c r="L20" s="555"/>
      <c r="M20" s="555"/>
      <c r="N20" s="555"/>
      <c r="O20" s="556"/>
      <c r="Q20" s="657"/>
      <c r="R20" s="389" t="s">
        <v>1846</v>
      </c>
      <c r="S20" s="378"/>
      <c r="T20" s="94"/>
      <c r="U20" s="597">
        <v>480</v>
      </c>
      <c r="V20" s="598"/>
      <c r="W20" s="659">
        <f t="shared" si="0"/>
      </c>
      <c r="X20" s="660"/>
      <c r="Y20" s="342" t="s">
        <v>2071</v>
      </c>
      <c r="Z20" s="378"/>
      <c r="AA20" s="378"/>
      <c r="AB20" s="378"/>
      <c r="AC20" s="378"/>
      <c r="AD20" s="378"/>
      <c r="AE20" s="653"/>
    </row>
    <row r="21" spans="1:31" ht="12.75" customHeight="1">
      <c r="A21" s="657"/>
      <c r="B21" s="389" t="s">
        <v>457</v>
      </c>
      <c r="C21" s="378"/>
      <c r="D21" s="94"/>
      <c r="E21" s="654">
        <v>350</v>
      </c>
      <c r="F21" s="655"/>
      <c r="G21" s="659">
        <f t="shared" si="1"/>
      </c>
      <c r="H21" s="660"/>
      <c r="I21" s="554" t="s">
        <v>2031</v>
      </c>
      <c r="J21" s="555"/>
      <c r="K21" s="555"/>
      <c r="L21" s="555"/>
      <c r="M21" s="555"/>
      <c r="N21" s="555"/>
      <c r="O21" s="556"/>
      <c r="Q21" s="657"/>
      <c r="R21" s="488" t="s">
        <v>1848</v>
      </c>
      <c r="S21" s="489"/>
      <c r="T21" s="94"/>
      <c r="U21" s="597">
        <v>490</v>
      </c>
      <c r="V21" s="598"/>
      <c r="W21" s="659">
        <f t="shared" si="0"/>
      </c>
      <c r="X21" s="660"/>
      <c r="Y21" s="342" t="s">
        <v>2072</v>
      </c>
      <c r="Z21" s="378"/>
      <c r="AA21" s="378"/>
      <c r="AB21" s="378"/>
      <c r="AC21" s="378"/>
      <c r="AD21" s="378"/>
      <c r="AE21" s="653"/>
    </row>
    <row r="22" spans="1:31" ht="12.75" customHeight="1">
      <c r="A22" s="657"/>
      <c r="B22" s="389" t="s">
        <v>458</v>
      </c>
      <c r="C22" s="378"/>
      <c r="D22" s="94"/>
      <c r="E22" s="654">
        <v>220</v>
      </c>
      <c r="F22" s="655"/>
      <c r="G22" s="659">
        <f t="shared" si="1"/>
      </c>
      <c r="H22" s="660"/>
      <c r="I22" s="554" t="s">
        <v>2032</v>
      </c>
      <c r="J22" s="555"/>
      <c r="K22" s="555"/>
      <c r="L22" s="555"/>
      <c r="M22" s="555"/>
      <c r="N22" s="555"/>
      <c r="O22" s="556"/>
      <c r="Q22" s="657"/>
      <c r="R22" s="389" t="s">
        <v>363</v>
      </c>
      <c r="S22" s="378"/>
      <c r="T22" s="94"/>
      <c r="U22" s="597">
        <v>440</v>
      </c>
      <c r="V22" s="598"/>
      <c r="W22" s="659">
        <f t="shared" si="0"/>
      </c>
      <c r="X22" s="660"/>
      <c r="Y22" s="342" t="s">
        <v>2073</v>
      </c>
      <c r="Z22" s="378"/>
      <c r="AA22" s="378"/>
      <c r="AB22" s="378"/>
      <c r="AC22" s="378"/>
      <c r="AD22" s="378"/>
      <c r="AE22" s="653"/>
    </row>
    <row r="23" spans="1:31" ht="12.75" customHeight="1">
      <c r="A23" s="657"/>
      <c r="B23" s="389" t="s">
        <v>1850</v>
      </c>
      <c r="C23" s="378"/>
      <c r="D23" s="94"/>
      <c r="E23" s="654">
        <v>370</v>
      </c>
      <c r="F23" s="655"/>
      <c r="G23" s="659">
        <f t="shared" si="1"/>
      </c>
      <c r="H23" s="660"/>
      <c r="I23" s="554" t="s">
        <v>2033</v>
      </c>
      <c r="J23" s="555"/>
      <c r="K23" s="555"/>
      <c r="L23" s="555"/>
      <c r="M23" s="555"/>
      <c r="N23" s="555"/>
      <c r="O23" s="556"/>
      <c r="Q23" s="657"/>
      <c r="R23" s="389" t="s">
        <v>364</v>
      </c>
      <c r="S23" s="378"/>
      <c r="T23" s="94"/>
      <c r="U23" s="597">
        <v>370</v>
      </c>
      <c r="V23" s="598"/>
      <c r="W23" s="659">
        <f t="shared" si="0"/>
      </c>
      <c r="X23" s="660"/>
      <c r="Y23" s="342" t="s">
        <v>918</v>
      </c>
      <c r="Z23" s="378"/>
      <c r="AA23" s="378"/>
      <c r="AB23" s="378"/>
      <c r="AC23" s="378"/>
      <c r="AD23" s="378"/>
      <c r="AE23" s="653"/>
    </row>
    <row r="24" spans="1:31" ht="12.75" customHeight="1">
      <c r="A24" s="657"/>
      <c r="B24" s="389" t="s">
        <v>1852</v>
      </c>
      <c r="C24" s="378"/>
      <c r="D24" s="94"/>
      <c r="E24" s="654">
        <v>180</v>
      </c>
      <c r="F24" s="655"/>
      <c r="G24" s="659">
        <f t="shared" si="1"/>
      </c>
      <c r="H24" s="660"/>
      <c r="I24" s="554" t="s">
        <v>2034</v>
      </c>
      <c r="J24" s="555"/>
      <c r="K24" s="555"/>
      <c r="L24" s="555"/>
      <c r="M24" s="555"/>
      <c r="N24" s="555"/>
      <c r="O24" s="556"/>
      <c r="Q24" s="657"/>
      <c r="R24" s="389" t="s">
        <v>365</v>
      </c>
      <c r="S24" s="378"/>
      <c r="T24" s="94"/>
      <c r="U24" s="597">
        <v>390</v>
      </c>
      <c r="V24" s="598"/>
      <c r="W24" s="659">
        <f t="shared" si="0"/>
      </c>
      <c r="X24" s="660"/>
      <c r="Y24" s="342" t="s">
        <v>2074</v>
      </c>
      <c r="Z24" s="378"/>
      <c r="AA24" s="378"/>
      <c r="AB24" s="378"/>
      <c r="AC24" s="378"/>
      <c r="AD24" s="378"/>
      <c r="AE24" s="653"/>
    </row>
    <row r="25" spans="1:31" ht="12.75" customHeight="1">
      <c r="A25" s="657"/>
      <c r="B25" s="389" t="s">
        <v>460</v>
      </c>
      <c r="C25" s="378"/>
      <c r="D25" s="94"/>
      <c r="E25" s="654">
        <v>280</v>
      </c>
      <c r="F25" s="655"/>
      <c r="G25" s="659">
        <f t="shared" si="1"/>
      </c>
      <c r="H25" s="660"/>
      <c r="I25" s="554" t="s">
        <v>2035</v>
      </c>
      <c r="J25" s="555"/>
      <c r="K25" s="555"/>
      <c r="L25" s="555"/>
      <c r="M25" s="555"/>
      <c r="N25" s="555"/>
      <c r="O25" s="556"/>
      <c r="Q25" s="658"/>
      <c r="R25" s="403" t="s">
        <v>991</v>
      </c>
      <c r="S25" s="404"/>
      <c r="T25" s="405"/>
      <c r="U25" s="542">
        <f>SUBTOTAL(9,U6:V24)</f>
        <v>7130</v>
      </c>
      <c r="V25" s="543"/>
      <c r="W25" s="601">
        <f>SUBTOTAL(9,W6:X24)</f>
        <v>0</v>
      </c>
      <c r="X25" s="602"/>
      <c r="Y25" s="661"/>
      <c r="Z25" s="662"/>
      <c r="AA25" s="662"/>
      <c r="AB25" s="662"/>
      <c r="AC25" s="662"/>
      <c r="AD25" s="662"/>
      <c r="AE25" s="663"/>
    </row>
    <row r="26" spans="1:31" ht="12.75" customHeight="1">
      <c r="A26" s="657"/>
      <c r="B26" s="389" t="s">
        <v>1853</v>
      </c>
      <c r="C26" s="378"/>
      <c r="D26" s="94"/>
      <c r="E26" s="654">
        <v>180</v>
      </c>
      <c r="F26" s="655"/>
      <c r="G26" s="659">
        <f>IF(D26="","",ROUND(E26*$D$4,-1))</f>
      </c>
      <c r="H26" s="660"/>
      <c r="I26" s="554" t="s">
        <v>2036</v>
      </c>
      <c r="J26" s="555"/>
      <c r="K26" s="555"/>
      <c r="L26" s="555"/>
      <c r="M26" s="555"/>
      <c r="N26" s="555"/>
      <c r="O26" s="556"/>
      <c r="Q26" s="381" t="s">
        <v>902</v>
      </c>
      <c r="R26" s="81" t="s">
        <v>1851</v>
      </c>
      <c r="S26" s="82"/>
      <c r="T26" s="58"/>
      <c r="U26" s="620">
        <v>320</v>
      </c>
      <c r="V26" s="621"/>
      <c r="W26" s="648">
        <f>IF(T26="","",ROUND(U26*$D$4,-1))</f>
      </c>
      <c r="X26" s="649"/>
      <c r="Y26" s="650" t="s">
        <v>2329</v>
      </c>
      <c r="Z26" s="651"/>
      <c r="AA26" s="651"/>
      <c r="AB26" s="651"/>
      <c r="AC26" s="651"/>
      <c r="AD26" s="651"/>
      <c r="AE26" s="652"/>
    </row>
    <row r="27" spans="1:31" ht="12.75" customHeight="1">
      <c r="A27" s="657"/>
      <c r="B27" s="389" t="s">
        <v>1855</v>
      </c>
      <c r="C27" s="378"/>
      <c r="D27" s="94"/>
      <c r="E27" s="654">
        <v>250</v>
      </c>
      <c r="F27" s="655"/>
      <c r="G27" s="659">
        <f t="shared" si="1"/>
      </c>
      <c r="H27" s="660"/>
      <c r="I27" s="554" t="s">
        <v>2037</v>
      </c>
      <c r="J27" s="555"/>
      <c r="K27" s="555"/>
      <c r="L27" s="555"/>
      <c r="M27" s="555"/>
      <c r="N27" s="555"/>
      <c r="O27" s="556"/>
      <c r="Q27" s="382"/>
      <c r="R27" s="60" t="s">
        <v>2107</v>
      </c>
      <c r="S27" s="61"/>
      <c r="T27" s="59"/>
      <c r="U27" s="620">
        <v>190</v>
      </c>
      <c r="V27" s="621"/>
      <c r="W27" s="648">
        <f>IF(T27="","",ROUND(U27*$D$4,-1))</f>
      </c>
      <c r="X27" s="649"/>
      <c r="Y27" s="650" t="s">
        <v>2595</v>
      </c>
      <c r="Z27" s="651"/>
      <c r="AA27" s="651"/>
      <c r="AB27" s="651"/>
      <c r="AC27" s="651"/>
      <c r="AD27" s="651"/>
      <c r="AE27" s="652"/>
    </row>
    <row r="28" spans="1:31" ht="12.75" customHeight="1">
      <c r="A28" s="657"/>
      <c r="B28" s="389" t="s">
        <v>1857</v>
      </c>
      <c r="C28" s="378"/>
      <c r="D28" s="94"/>
      <c r="E28" s="666">
        <v>300</v>
      </c>
      <c r="F28" s="667"/>
      <c r="G28" s="668">
        <f t="shared" si="1"/>
      </c>
      <c r="H28" s="669"/>
      <c r="I28" s="554" t="s">
        <v>2038</v>
      </c>
      <c r="J28" s="555"/>
      <c r="K28" s="555"/>
      <c r="L28" s="555"/>
      <c r="M28" s="555"/>
      <c r="N28" s="555"/>
      <c r="O28" s="556"/>
      <c r="Q28" s="382"/>
      <c r="R28" s="60" t="s">
        <v>2108</v>
      </c>
      <c r="S28" s="61"/>
      <c r="T28" s="94"/>
      <c r="U28" s="620">
        <v>200</v>
      </c>
      <c r="V28" s="621"/>
      <c r="W28" s="648">
        <f>IF(T28="","",ROUND(U28*$D$4,-1))</f>
      </c>
      <c r="X28" s="649"/>
      <c r="Y28" s="650" t="s">
        <v>2330</v>
      </c>
      <c r="Z28" s="651"/>
      <c r="AA28" s="651"/>
      <c r="AB28" s="651"/>
      <c r="AC28" s="651"/>
      <c r="AD28" s="651"/>
      <c r="AE28" s="652"/>
    </row>
    <row r="29" spans="1:31" ht="12.75" customHeight="1">
      <c r="A29" s="657"/>
      <c r="B29" s="389" t="s">
        <v>1858</v>
      </c>
      <c r="C29" s="378"/>
      <c r="D29" s="94"/>
      <c r="E29" s="654">
        <v>400</v>
      </c>
      <c r="F29" s="655"/>
      <c r="G29" s="659">
        <f t="shared" si="1"/>
      </c>
      <c r="H29" s="660"/>
      <c r="I29" s="650" t="s">
        <v>2039</v>
      </c>
      <c r="J29" s="651"/>
      <c r="K29" s="651"/>
      <c r="L29" s="651"/>
      <c r="M29" s="651"/>
      <c r="N29" s="651"/>
      <c r="O29" s="652"/>
      <c r="Q29" s="382"/>
      <c r="R29" s="60" t="s">
        <v>2594</v>
      </c>
      <c r="S29" s="61"/>
      <c r="T29" s="59"/>
      <c r="U29" s="620">
        <v>160</v>
      </c>
      <c r="V29" s="621"/>
      <c r="W29" s="648">
        <f>IF(T29="","",ROUND(U29*$D$4,-1))</f>
      </c>
      <c r="X29" s="649"/>
      <c r="Y29" s="650" t="s">
        <v>2596</v>
      </c>
      <c r="Z29" s="651"/>
      <c r="AA29" s="651"/>
      <c r="AB29" s="651"/>
      <c r="AC29" s="651"/>
      <c r="AD29" s="651"/>
      <c r="AE29" s="652"/>
    </row>
    <row r="30" spans="1:31" ht="12.75" customHeight="1">
      <c r="A30" s="657"/>
      <c r="B30" s="389" t="s">
        <v>2437</v>
      </c>
      <c r="C30" s="378"/>
      <c r="D30" s="94"/>
      <c r="E30" s="654">
        <v>310</v>
      </c>
      <c r="F30" s="655"/>
      <c r="G30" s="659">
        <f>IF(D30="","",ROUND(E30*$D$4,-1))</f>
      </c>
      <c r="H30" s="660"/>
      <c r="I30" s="554" t="s">
        <v>2439</v>
      </c>
      <c r="J30" s="555"/>
      <c r="K30" s="555"/>
      <c r="L30" s="555"/>
      <c r="M30" s="555"/>
      <c r="N30" s="555"/>
      <c r="O30" s="556"/>
      <c r="Q30" s="382"/>
      <c r="R30" s="60" t="s">
        <v>2106</v>
      </c>
      <c r="S30" s="61"/>
      <c r="T30" s="94"/>
      <c r="U30" s="620">
        <v>250</v>
      </c>
      <c r="V30" s="621"/>
      <c r="W30" s="648">
        <f aca="true" t="shared" si="2" ref="W30:W61">IF(T30="","",ROUND(U30*$D$4,-1))</f>
      </c>
      <c r="X30" s="649"/>
      <c r="Y30" s="650" t="s">
        <v>2331</v>
      </c>
      <c r="Z30" s="651"/>
      <c r="AA30" s="651"/>
      <c r="AB30" s="651"/>
      <c r="AC30" s="651"/>
      <c r="AD30" s="651"/>
      <c r="AE30" s="652"/>
    </row>
    <row r="31" spans="1:31" ht="12.75" customHeight="1">
      <c r="A31" s="657"/>
      <c r="B31" s="389" t="s">
        <v>2438</v>
      </c>
      <c r="C31" s="378"/>
      <c r="D31" s="94"/>
      <c r="E31" s="654">
        <v>170</v>
      </c>
      <c r="F31" s="655"/>
      <c r="G31" s="659">
        <f t="shared" si="1"/>
      </c>
      <c r="H31" s="660"/>
      <c r="I31" s="554" t="s">
        <v>2440</v>
      </c>
      <c r="J31" s="555"/>
      <c r="K31" s="555"/>
      <c r="L31" s="555"/>
      <c r="M31" s="555"/>
      <c r="N31" s="555"/>
      <c r="O31" s="556"/>
      <c r="Q31" s="382"/>
      <c r="R31" s="60" t="s">
        <v>1854</v>
      </c>
      <c r="S31" s="61"/>
      <c r="T31" s="94"/>
      <c r="U31" s="620">
        <v>240</v>
      </c>
      <c r="V31" s="621"/>
      <c r="W31" s="648">
        <f t="shared" si="2"/>
      </c>
      <c r="X31" s="649"/>
      <c r="Y31" s="650" t="s">
        <v>2561</v>
      </c>
      <c r="Z31" s="651"/>
      <c r="AA31" s="651"/>
      <c r="AB31" s="651"/>
      <c r="AC31" s="651"/>
      <c r="AD31" s="651"/>
      <c r="AE31" s="652"/>
    </row>
    <row r="32" spans="1:31" ht="12.75" customHeight="1">
      <c r="A32" s="657"/>
      <c r="B32" s="389" t="s">
        <v>1859</v>
      </c>
      <c r="C32" s="378"/>
      <c r="D32" s="94"/>
      <c r="E32" s="654">
        <v>300</v>
      </c>
      <c r="F32" s="655"/>
      <c r="G32" s="659">
        <f t="shared" si="1"/>
      </c>
      <c r="H32" s="660"/>
      <c r="I32" s="554" t="s">
        <v>2040</v>
      </c>
      <c r="J32" s="555"/>
      <c r="K32" s="555"/>
      <c r="L32" s="555"/>
      <c r="M32" s="555"/>
      <c r="N32" s="555"/>
      <c r="O32" s="556"/>
      <c r="Q32" s="382"/>
      <c r="R32" s="60" t="s">
        <v>1856</v>
      </c>
      <c r="S32" s="61"/>
      <c r="T32" s="94"/>
      <c r="U32" s="620">
        <v>340</v>
      </c>
      <c r="V32" s="621"/>
      <c r="W32" s="648">
        <f t="shared" si="2"/>
      </c>
      <c r="X32" s="649"/>
      <c r="Y32" s="650" t="s">
        <v>2075</v>
      </c>
      <c r="Z32" s="651"/>
      <c r="AA32" s="651"/>
      <c r="AB32" s="651"/>
      <c r="AC32" s="651"/>
      <c r="AD32" s="651"/>
      <c r="AE32" s="652"/>
    </row>
    <row r="33" spans="1:31" ht="12.75" customHeight="1">
      <c r="A33" s="657"/>
      <c r="B33" s="389" t="s">
        <v>1860</v>
      </c>
      <c r="C33" s="378"/>
      <c r="D33" s="94"/>
      <c r="E33" s="654">
        <v>340</v>
      </c>
      <c r="F33" s="655"/>
      <c r="G33" s="659">
        <f t="shared" si="1"/>
      </c>
      <c r="H33" s="660"/>
      <c r="I33" s="554" t="s">
        <v>2041</v>
      </c>
      <c r="J33" s="555"/>
      <c r="K33" s="555"/>
      <c r="L33" s="555"/>
      <c r="M33" s="555"/>
      <c r="N33" s="555"/>
      <c r="O33" s="556"/>
      <c r="Q33" s="382"/>
      <c r="R33" s="60" t="s">
        <v>2560</v>
      </c>
      <c r="S33" s="61"/>
      <c r="T33" s="94"/>
      <c r="U33" s="620">
        <v>160</v>
      </c>
      <c r="V33" s="621"/>
      <c r="W33" s="648">
        <f>IF(T33="","",ROUND(U33*$D$4,-1))</f>
      </c>
      <c r="X33" s="649"/>
      <c r="Y33" s="650" t="s">
        <v>2562</v>
      </c>
      <c r="Z33" s="651"/>
      <c r="AA33" s="651"/>
      <c r="AB33" s="651"/>
      <c r="AC33" s="651"/>
      <c r="AD33" s="651"/>
      <c r="AE33" s="652"/>
    </row>
    <row r="34" spans="1:31" ht="12.75" customHeight="1">
      <c r="A34" s="657"/>
      <c r="B34" s="389" t="s">
        <v>1861</v>
      </c>
      <c r="C34" s="378"/>
      <c r="D34" s="94"/>
      <c r="E34" s="654">
        <v>200</v>
      </c>
      <c r="F34" s="655"/>
      <c r="G34" s="659">
        <f t="shared" si="1"/>
      </c>
      <c r="H34" s="660"/>
      <c r="I34" s="554" t="s">
        <v>2042</v>
      </c>
      <c r="J34" s="555"/>
      <c r="K34" s="555"/>
      <c r="L34" s="555"/>
      <c r="M34" s="555"/>
      <c r="N34" s="555"/>
      <c r="O34" s="556"/>
      <c r="Q34" s="382"/>
      <c r="R34" s="60" t="s">
        <v>531</v>
      </c>
      <c r="S34" s="61"/>
      <c r="T34" s="94"/>
      <c r="U34" s="620">
        <v>280</v>
      </c>
      <c r="V34" s="621"/>
      <c r="W34" s="648">
        <f t="shared" si="2"/>
      </c>
      <c r="X34" s="649"/>
      <c r="Y34" s="650" t="s">
        <v>2076</v>
      </c>
      <c r="Z34" s="651"/>
      <c r="AA34" s="651"/>
      <c r="AB34" s="651"/>
      <c r="AC34" s="651"/>
      <c r="AD34" s="651"/>
      <c r="AE34" s="652"/>
    </row>
    <row r="35" spans="1:31" ht="12.75" customHeight="1">
      <c r="A35" s="658"/>
      <c r="B35" s="403" t="s">
        <v>991</v>
      </c>
      <c r="C35" s="404"/>
      <c r="D35" s="405"/>
      <c r="E35" s="542">
        <f>SUBTOTAL(9,E9:F34)</f>
        <v>6510</v>
      </c>
      <c r="F35" s="543"/>
      <c r="G35" s="542">
        <f>SUBTOTAL(9,G9:H34)</f>
        <v>0</v>
      </c>
      <c r="H35" s="543"/>
      <c r="I35" s="661"/>
      <c r="J35" s="662"/>
      <c r="K35" s="662"/>
      <c r="L35" s="662"/>
      <c r="M35" s="662"/>
      <c r="N35" s="662"/>
      <c r="O35" s="663"/>
      <c r="Q35" s="382"/>
      <c r="R35" s="60" t="s">
        <v>532</v>
      </c>
      <c r="S35" s="61"/>
      <c r="T35" s="94"/>
      <c r="U35" s="620">
        <v>320</v>
      </c>
      <c r="V35" s="621"/>
      <c r="W35" s="648">
        <f t="shared" si="2"/>
      </c>
      <c r="X35" s="649"/>
      <c r="Y35" s="650" t="s">
        <v>2077</v>
      </c>
      <c r="Z35" s="651"/>
      <c r="AA35" s="651"/>
      <c r="AB35" s="651"/>
      <c r="AC35" s="651"/>
      <c r="AD35" s="651"/>
      <c r="AE35" s="652"/>
    </row>
    <row r="36" spans="1:31" ht="12.75" customHeight="1">
      <c r="A36" s="656" t="s">
        <v>896</v>
      </c>
      <c r="B36" s="396" t="s">
        <v>1864</v>
      </c>
      <c r="C36" s="397"/>
      <c r="D36" s="94"/>
      <c r="E36" s="654">
        <v>330</v>
      </c>
      <c r="F36" s="655"/>
      <c r="G36" s="659">
        <f>IF(D36="","",ROUND(E36*$D$4,-1))</f>
      </c>
      <c r="H36" s="660"/>
      <c r="I36" s="554" t="s">
        <v>2043</v>
      </c>
      <c r="J36" s="555"/>
      <c r="K36" s="555"/>
      <c r="L36" s="555"/>
      <c r="M36" s="555"/>
      <c r="N36" s="555"/>
      <c r="O36" s="556"/>
      <c r="Q36" s="382"/>
      <c r="R36" s="60" t="s">
        <v>876</v>
      </c>
      <c r="S36" s="61"/>
      <c r="T36" s="94"/>
      <c r="U36" s="620">
        <v>200</v>
      </c>
      <c r="V36" s="621"/>
      <c r="W36" s="648">
        <f>IF(T36="","",ROUND(U36*$D$4,-1))</f>
      </c>
      <c r="X36" s="649"/>
      <c r="Y36" s="650" t="s">
        <v>2539</v>
      </c>
      <c r="Z36" s="651"/>
      <c r="AA36" s="651"/>
      <c r="AB36" s="651"/>
      <c r="AC36" s="651"/>
      <c r="AD36" s="651"/>
      <c r="AE36" s="652"/>
    </row>
    <row r="37" spans="1:31" ht="12.75" customHeight="1">
      <c r="A37" s="657"/>
      <c r="B37" s="389" t="s">
        <v>1865</v>
      </c>
      <c r="C37" s="378"/>
      <c r="D37" s="94"/>
      <c r="E37" s="654">
        <v>400</v>
      </c>
      <c r="F37" s="655"/>
      <c r="G37" s="659">
        <f>IF(D37="","",ROUND(E37*$D$4,-1))</f>
      </c>
      <c r="H37" s="660"/>
      <c r="I37" s="554" t="s">
        <v>2044</v>
      </c>
      <c r="J37" s="555"/>
      <c r="K37" s="555"/>
      <c r="L37" s="555"/>
      <c r="M37" s="555"/>
      <c r="N37" s="555"/>
      <c r="O37" s="556"/>
      <c r="Q37" s="382"/>
      <c r="R37" s="60" t="s">
        <v>877</v>
      </c>
      <c r="S37" s="61"/>
      <c r="T37" s="94"/>
      <c r="U37" s="620">
        <v>160</v>
      </c>
      <c r="V37" s="621"/>
      <c r="W37" s="648">
        <f t="shared" si="2"/>
      </c>
      <c r="X37" s="649"/>
      <c r="Y37" s="650" t="s">
        <v>2540</v>
      </c>
      <c r="Z37" s="651"/>
      <c r="AA37" s="651"/>
      <c r="AB37" s="651"/>
      <c r="AC37" s="651"/>
      <c r="AD37" s="651"/>
      <c r="AE37" s="652"/>
    </row>
    <row r="38" spans="1:31" ht="12.75" customHeight="1">
      <c r="A38" s="657"/>
      <c r="B38" s="389" t="s">
        <v>1867</v>
      </c>
      <c r="C38" s="378"/>
      <c r="D38" s="94"/>
      <c r="E38" s="654">
        <v>210</v>
      </c>
      <c r="F38" s="655"/>
      <c r="G38" s="659">
        <f>IF(D38="","",ROUND(E38*$D$4,-1))</f>
      </c>
      <c r="H38" s="660"/>
      <c r="I38" s="680" t="s">
        <v>2045</v>
      </c>
      <c r="J38" s="681"/>
      <c r="K38" s="681"/>
      <c r="L38" s="681"/>
      <c r="M38" s="681"/>
      <c r="N38" s="681"/>
      <c r="O38" s="682"/>
      <c r="Q38" s="382"/>
      <c r="R38" s="60" t="s">
        <v>534</v>
      </c>
      <c r="S38" s="61"/>
      <c r="T38" s="94"/>
      <c r="U38" s="620">
        <v>380</v>
      </c>
      <c r="V38" s="621"/>
      <c r="W38" s="648">
        <f t="shared" si="2"/>
      </c>
      <c r="X38" s="649"/>
      <c r="Y38" s="650" t="s">
        <v>2078</v>
      </c>
      <c r="Z38" s="651"/>
      <c r="AA38" s="651"/>
      <c r="AB38" s="651"/>
      <c r="AC38" s="651"/>
      <c r="AD38" s="651"/>
      <c r="AE38" s="652"/>
    </row>
    <row r="39" spans="1:31" ht="12.75" customHeight="1">
      <c r="A39" s="657"/>
      <c r="B39" s="389" t="s">
        <v>778</v>
      </c>
      <c r="C39" s="378"/>
      <c r="D39" s="94"/>
      <c r="E39" s="654">
        <v>280</v>
      </c>
      <c r="F39" s="655"/>
      <c r="G39" s="659">
        <f>IF(D39="","",ROUND(E39*$D$4,-1))</f>
      </c>
      <c r="H39" s="660"/>
      <c r="I39" s="554" t="s">
        <v>2567</v>
      </c>
      <c r="J39" s="555"/>
      <c r="K39" s="555"/>
      <c r="L39" s="555"/>
      <c r="M39" s="555"/>
      <c r="N39" s="555"/>
      <c r="O39" s="556"/>
      <c r="Q39" s="382"/>
      <c r="R39" s="83" t="s">
        <v>535</v>
      </c>
      <c r="S39" s="84"/>
      <c r="T39" s="94"/>
      <c r="U39" s="620">
        <v>390</v>
      </c>
      <c r="V39" s="621"/>
      <c r="W39" s="648">
        <f t="shared" si="2"/>
      </c>
      <c r="X39" s="649"/>
      <c r="Y39" s="650" t="s">
        <v>2079</v>
      </c>
      <c r="Z39" s="651"/>
      <c r="AA39" s="651"/>
      <c r="AB39" s="651"/>
      <c r="AC39" s="651"/>
      <c r="AD39" s="651"/>
      <c r="AE39" s="652"/>
    </row>
    <row r="40" spans="1:31" ht="12.75" customHeight="1">
      <c r="A40" s="657"/>
      <c r="B40" s="389" t="s">
        <v>779</v>
      </c>
      <c r="C40" s="378"/>
      <c r="D40" s="94"/>
      <c r="E40" s="654">
        <v>130</v>
      </c>
      <c r="F40" s="655"/>
      <c r="G40" s="659">
        <f aca="true" t="shared" si="3" ref="G40:G48">IF(D40="","",ROUND(E40*$D$4,-1))</f>
      </c>
      <c r="H40" s="660"/>
      <c r="I40" s="554" t="s">
        <v>2568</v>
      </c>
      <c r="J40" s="555"/>
      <c r="K40" s="555"/>
      <c r="L40" s="555"/>
      <c r="M40" s="555"/>
      <c r="N40" s="555"/>
      <c r="O40" s="556"/>
      <c r="Q40" s="382"/>
      <c r="R40" s="60" t="s">
        <v>1862</v>
      </c>
      <c r="S40" s="61"/>
      <c r="T40" s="94"/>
      <c r="U40" s="620">
        <v>230</v>
      </c>
      <c r="V40" s="621"/>
      <c r="W40" s="648">
        <f t="shared" si="2"/>
      </c>
      <c r="X40" s="649"/>
      <c r="Y40" s="650" t="s">
        <v>2080</v>
      </c>
      <c r="Z40" s="651"/>
      <c r="AA40" s="651"/>
      <c r="AB40" s="651"/>
      <c r="AC40" s="651"/>
      <c r="AD40" s="651"/>
      <c r="AE40" s="652"/>
    </row>
    <row r="41" spans="1:31" ht="12.75" customHeight="1">
      <c r="A41" s="657"/>
      <c r="B41" s="389" t="s">
        <v>416</v>
      </c>
      <c r="C41" s="378"/>
      <c r="D41" s="94"/>
      <c r="E41" s="654">
        <v>170</v>
      </c>
      <c r="F41" s="655"/>
      <c r="G41" s="659">
        <f t="shared" si="3"/>
      </c>
      <c r="H41" s="660"/>
      <c r="I41" s="554" t="s">
        <v>2046</v>
      </c>
      <c r="J41" s="555"/>
      <c r="K41" s="555"/>
      <c r="L41" s="555"/>
      <c r="M41" s="555"/>
      <c r="N41" s="555"/>
      <c r="O41" s="556"/>
      <c r="Q41" s="382"/>
      <c r="R41" s="60" t="s">
        <v>1863</v>
      </c>
      <c r="S41" s="61"/>
      <c r="T41" s="94"/>
      <c r="U41" s="620">
        <v>260</v>
      </c>
      <c r="V41" s="621"/>
      <c r="W41" s="648">
        <f t="shared" si="2"/>
      </c>
      <c r="X41" s="649"/>
      <c r="Y41" s="650" t="s">
        <v>2081</v>
      </c>
      <c r="Z41" s="651"/>
      <c r="AA41" s="651"/>
      <c r="AB41" s="651"/>
      <c r="AC41" s="651"/>
      <c r="AD41" s="651"/>
      <c r="AE41" s="652"/>
    </row>
    <row r="42" spans="1:31" ht="12.75" customHeight="1">
      <c r="A42" s="657"/>
      <c r="B42" s="389" t="s">
        <v>767</v>
      </c>
      <c r="C42" s="378"/>
      <c r="D42" s="94"/>
      <c r="E42" s="654">
        <v>290</v>
      </c>
      <c r="F42" s="655"/>
      <c r="G42" s="659">
        <f t="shared" si="3"/>
      </c>
      <c r="H42" s="660"/>
      <c r="I42" s="554" t="s">
        <v>2580</v>
      </c>
      <c r="J42" s="555"/>
      <c r="K42" s="555"/>
      <c r="L42" s="555"/>
      <c r="M42" s="555"/>
      <c r="N42" s="555"/>
      <c r="O42" s="556"/>
      <c r="Q42" s="382"/>
      <c r="R42" s="60" t="s">
        <v>537</v>
      </c>
      <c r="S42" s="61"/>
      <c r="T42" s="94"/>
      <c r="U42" s="620">
        <v>490</v>
      </c>
      <c r="V42" s="621"/>
      <c r="W42" s="648">
        <f t="shared" si="2"/>
      </c>
      <c r="X42" s="649"/>
      <c r="Y42" s="650" t="s">
        <v>2082</v>
      </c>
      <c r="Z42" s="651"/>
      <c r="AA42" s="651"/>
      <c r="AB42" s="651"/>
      <c r="AC42" s="651"/>
      <c r="AD42" s="651"/>
      <c r="AE42" s="652"/>
    </row>
    <row r="43" spans="1:31" ht="12.75" customHeight="1">
      <c r="A43" s="657"/>
      <c r="B43" s="389" t="s">
        <v>2542</v>
      </c>
      <c r="C43" s="378"/>
      <c r="D43" s="94"/>
      <c r="E43" s="654">
        <v>310</v>
      </c>
      <c r="F43" s="655"/>
      <c r="G43" s="659">
        <f>IF(D43="","",ROUND(E43*$D$4,-1))</f>
      </c>
      <c r="H43" s="660"/>
      <c r="I43" s="554" t="s">
        <v>2544</v>
      </c>
      <c r="J43" s="555"/>
      <c r="K43" s="555"/>
      <c r="L43" s="555"/>
      <c r="M43" s="555"/>
      <c r="N43" s="555"/>
      <c r="O43" s="556"/>
      <c r="Q43" s="382"/>
      <c r="R43" s="60" t="s">
        <v>1866</v>
      </c>
      <c r="S43" s="61"/>
      <c r="T43" s="94"/>
      <c r="U43" s="620">
        <v>300</v>
      </c>
      <c r="V43" s="621"/>
      <c r="W43" s="648">
        <f t="shared" si="2"/>
      </c>
      <c r="X43" s="649"/>
      <c r="Y43" s="650" t="s">
        <v>2083</v>
      </c>
      <c r="Z43" s="651"/>
      <c r="AA43" s="651"/>
      <c r="AB43" s="651"/>
      <c r="AC43" s="651"/>
      <c r="AD43" s="651"/>
      <c r="AE43" s="652"/>
    </row>
    <row r="44" spans="1:31" ht="12.75" customHeight="1">
      <c r="A44" s="657"/>
      <c r="B44" s="389" t="s">
        <v>1871</v>
      </c>
      <c r="C44" s="378"/>
      <c r="D44" s="94"/>
      <c r="E44" s="654">
        <v>350</v>
      </c>
      <c r="F44" s="655"/>
      <c r="G44" s="659">
        <f t="shared" si="3"/>
      </c>
      <c r="H44" s="660"/>
      <c r="I44" s="554" t="s">
        <v>2047</v>
      </c>
      <c r="J44" s="555"/>
      <c r="K44" s="555"/>
      <c r="L44" s="555"/>
      <c r="M44" s="555"/>
      <c r="N44" s="555"/>
      <c r="O44" s="556"/>
      <c r="Q44" s="382"/>
      <c r="R44" s="60" t="s">
        <v>1868</v>
      </c>
      <c r="S44" s="61"/>
      <c r="T44" s="94"/>
      <c r="U44" s="620">
        <v>200</v>
      </c>
      <c r="V44" s="621"/>
      <c r="W44" s="648">
        <f t="shared" si="2"/>
      </c>
      <c r="X44" s="649"/>
      <c r="Y44" s="650" t="s">
        <v>2084</v>
      </c>
      <c r="Z44" s="651"/>
      <c r="AA44" s="651"/>
      <c r="AB44" s="651"/>
      <c r="AC44" s="651"/>
      <c r="AD44" s="651"/>
      <c r="AE44" s="652"/>
    </row>
    <row r="45" spans="1:31" ht="12.75" customHeight="1">
      <c r="A45" s="657"/>
      <c r="B45" s="389" t="s">
        <v>1873</v>
      </c>
      <c r="C45" s="378"/>
      <c r="D45" s="94"/>
      <c r="E45" s="666">
        <v>240</v>
      </c>
      <c r="F45" s="667"/>
      <c r="G45" s="659">
        <f>IF(D45="","",ROUND(E45*$D$4,-1))</f>
      </c>
      <c r="H45" s="660"/>
      <c r="I45" s="554" t="s">
        <v>2579</v>
      </c>
      <c r="J45" s="555"/>
      <c r="K45" s="555"/>
      <c r="L45" s="555"/>
      <c r="M45" s="555"/>
      <c r="N45" s="555"/>
      <c r="O45" s="556"/>
      <c r="Q45" s="382"/>
      <c r="R45" s="60" t="s">
        <v>539</v>
      </c>
      <c r="S45" s="61"/>
      <c r="T45" s="94"/>
      <c r="U45" s="620">
        <v>370</v>
      </c>
      <c r="V45" s="621"/>
      <c r="W45" s="648">
        <f t="shared" si="2"/>
      </c>
      <c r="X45" s="649"/>
      <c r="Y45" s="650" t="s">
        <v>2085</v>
      </c>
      <c r="Z45" s="651"/>
      <c r="AA45" s="651"/>
      <c r="AB45" s="651"/>
      <c r="AC45" s="651"/>
      <c r="AD45" s="651"/>
      <c r="AE45" s="652"/>
    </row>
    <row r="46" spans="1:31" ht="12.75" customHeight="1">
      <c r="A46" s="657"/>
      <c r="B46" s="389" t="s">
        <v>420</v>
      </c>
      <c r="C46" s="378"/>
      <c r="D46" s="94"/>
      <c r="E46" s="654">
        <v>280</v>
      </c>
      <c r="F46" s="655"/>
      <c r="G46" s="659">
        <f t="shared" si="3"/>
      </c>
      <c r="H46" s="660"/>
      <c r="I46" s="554" t="s">
        <v>2048</v>
      </c>
      <c r="J46" s="555"/>
      <c r="K46" s="555"/>
      <c r="L46" s="555"/>
      <c r="M46" s="555"/>
      <c r="N46" s="555"/>
      <c r="O46" s="556"/>
      <c r="Q46" s="382"/>
      <c r="R46" s="60" t="s">
        <v>1869</v>
      </c>
      <c r="S46" s="61"/>
      <c r="T46" s="94"/>
      <c r="U46" s="620">
        <v>280</v>
      </c>
      <c r="V46" s="621"/>
      <c r="W46" s="648">
        <f t="shared" si="2"/>
      </c>
      <c r="X46" s="649"/>
      <c r="Y46" s="650" t="s">
        <v>2332</v>
      </c>
      <c r="Z46" s="651"/>
      <c r="AA46" s="651"/>
      <c r="AB46" s="651"/>
      <c r="AC46" s="651"/>
      <c r="AD46" s="651"/>
      <c r="AE46" s="652"/>
    </row>
    <row r="47" spans="1:31" ht="12.75" customHeight="1">
      <c r="A47" s="657"/>
      <c r="B47" s="389" t="s">
        <v>2395</v>
      </c>
      <c r="C47" s="378"/>
      <c r="D47" s="94"/>
      <c r="E47" s="654">
        <v>260</v>
      </c>
      <c r="F47" s="655"/>
      <c r="G47" s="659">
        <f>IF(D47="","",ROUND(E47*$D$4,-1))</f>
      </c>
      <c r="H47" s="660"/>
      <c r="I47" s="554" t="s">
        <v>2411</v>
      </c>
      <c r="J47" s="555"/>
      <c r="K47" s="555"/>
      <c r="L47" s="555"/>
      <c r="M47" s="555"/>
      <c r="N47" s="555"/>
      <c r="O47" s="556"/>
      <c r="Q47" s="382"/>
      <c r="R47" s="60" t="s">
        <v>1870</v>
      </c>
      <c r="S47" s="61"/>
      <c r="T47" s="94"/>
      <c r="U47" s="620">
        <v>260</v>
      </c>
      <c r="V47" s="621"/>
      <c r="W47" s="648">
        <f t="shared" si="2"/>
      </c>
      <c r="X47" s="649"/>
      <c r="Y47" s="650" t="s">
        <v>2086</v>
      </c>
      <c r="Z47" s="651"/>
      <c r="AA47" s="651"/>
      <c r="AB47" s="651"/>
      <c r="AC47" s="651"/>
      <c r="AD47" s="651"/>
      <c r="AE47" s="652"/>
    </row>
    <row r="48" spans="1:31" ht="12.75" customHeight="1">
      <c r="A48" s="657"/>
      <c r="B48" s="389" t="s">
        <v>1812</v>
      </c>
      <c r="C48" s="378"/>
      <c r="D48" s="94"/>
      <c r="E48" s="654">
        <v>190</v>
      </c>
      <c r="F48" s="655"/>
      <c r="G48" s="659">
        <f t="shared" si="3"/>
      </c>
      <c r="H48" s="660"/>
      <c r="I48" s="554" t="s">
        <v>2412</v>
      </c>
      <c r="J48" s="555"/>
      <c r="K48" s="555"/>
      <c r="L48" s="555"/>
      <c r="M48" s="555"/>
      <c r="N48" s="555"/>
      <c r="O48" s="556"/>
      <c r="Q48" s="382"/>
      <c r="R48" s="60" t="s">
        <v>1872</v>
      </c>
      <c r="S48" s="61"/>
      <c r="T48" s="94"/>
      <c r="U48" s="620">
        <v>430</v>
      </c>
      <c r="V48" s="621"/>
      <c r="W48" s="648">
        <f>IF(T48="","",ROUND(U48*$D$4,-1))</f>
      </c>
      <c r="X48" s="649"/>
      <c r="Y48" s="650" t="s">
        <v>2333</v>
      </c>
      <c r="Z48" s="651"/>
      <c r="AA48" s="651"/>
      <c r="AB48" s="651"/>
      <c r="AC48" s="651"/>
      <c r="AD48" s="651"/>
      <c r="AE48" s="652"/>
    </row>
    <row r="49" spans="1:31" ht="12.75" customHeight="1">
      <c r="A49" s="658"/>
      <c r="B49" s="403" t="s">
        <v>991</v>
      </c>
      <c r="C49" s="404"/>
      <c r="D49" s="405"/>
      <c r="E49" s="542">
        <f>SUBTOTAL(9,E36:F48)</f>
        <v>3440</v>
      </c>
      <c r="F49" s="543"/>
      <c r="G49" s="542">
        <f>SUBTOTAL(9,G36:H48)</f>
        <v>0</v>
      </c>
      <c r="H49" s="543"/>
      <c r="I49" s="661"/>
      <c r="J49" s="662"/>
      <c r="K49" s="662"/>
      <c r="L49" s="662"/>
      <c r="M49" s="662"/>
      <c r="N49" s="662"/>
      <c r="O49" s="663"/>
      <c r="Q49" s="382"/>
      <c r="R49" s="60" t="s">
        <v>1874</v>
      </c>
      <c r="S49" s="61"/>
      <c r="T49" s="94"/>
      <c r="U49" s="620">
        <v>210</v>
      </c>
      <c r="V49" s="621"/>
      <c r="W49" s="648">
        <f t="shared" si="2"/>
      </c>
      <c r="X49" s="649"/>
      <c r="Y49" s="650" t="s">
        <v>2334</v>
      </c>
      <c r="Z49" s="651"/>
      <c r="AA49" s="651"/>
      <c r="AB49" s="651"/>
      <c r="AC49" s="651"/>
      <c r="AD49" s="651"/>
      <c r="AE49" s="652"/>
    </row>
    <row r="50" spans="1:31" ht="12.75" customHeight="1">
      <c r="A50" s="656" t="s">
        <v>899</v>
      </c>
      <c r="B50" s="396" t="s">
        <v>1878</v>
      </c>
      <c r="C50" s="397"/>
      <c r="D50" s="58"/>
      <c r="E50" s="664">
        <v>350</v>
      </c>
      <c r="F50" s="665"/>
      <c r="G50" s="683">
        <f>IF(D50="","",ROUND(E50*$D$4,-1))</f>
      </c>
      <c r="H50" s="684"/>
      <c r="I50" s="675" t="s">
        <v>2049</v>
      </c>
      <c r="J50" s="489"/>
      <c r="K50" s="489"/>
      <c r="L50" s="489"/>
      <c r="M50" s="489"/>
      <c r="N50" s="489"/>
      <c r="O50" s="676"/>
      <c r="Q50" s="382"/>
      <c r="R50" s="60" t="s">
        <v>1875</v>
      </c>
      <c r="S50" s="61"/>
      <c r="T50" s="94"/>
      <c r="U50" s="620">
        <v>470</v>
      </c>
      <c r="V50" s="621"/>
      <c r="W50" s="648">
        <f t="shared" si="2"/>
      </c>
      <c r="X50" s="649"/>
      <c r="Y50" s="650" t="s">
        <v>2335</v>
      </c>
      <c r="Z50" s="651"/>
      <c r="AA50" s="651"/>
      <c r="AB50" s="651"/>
      <c r="AC50" s="651"/>
      <c r="AD50" s="651"/>
      <c r="AE50" s="652"/>
    </row>
    <row r="51" spans="1:31" ht="12.75" customHeight="1">
      <c r="A51" s="657"/>
      <c r="B51" s="488" t="s">
        <v>1880</v>
      </c>
      <c r="C51" s="489"/>
      <c r="D51" s="64"/>
      <c r="E51" s="664">
        <v>240</v>
      </c>
      <c r="F51" s="665"/>
      <c r="G51" s="659">
        <f>IF(D51="","",ROUND(E51*$D$4,-1))</f>
      </c>
      <c r="H51" s="660"/>
      <c r="I51" s="342" t="s">
        <v>2050</v>
      </c>
      <c r="J51" s="378"/>
      <c r="K51" s="378"/>
      <c r="L51" s="378"/>
      <c r="M51" s="378"/>
      <c r="N51" s="378"/>
      <c r="O51" s="653"/>
      <c r="Q51" s="382"/>
      <c r="R51" s="60" t="s">
        <v>1876</v>
      </c>
      <c r="S51" s="61"/>
      <c r="T51" s="94"/>
      <c r="U51" s="620">
        <v>130</v>
      </c>
      <c r="V51" s="621"/>
      <c r="W51" s="648">
        <f t="shared" si="2"/>
      </c>
      <c r="X51" s="649"/>
      <c r="Y51" s="650" t="s">
        <v>2336</v>
      </c>
      <c r="Z51" s="651"/>
      <c r="AA51" s="651"/>
      <c r="AB51" s="651"/>
      <c r="AC51" s="651"/>
      <c r="AD51" s="651"/>
      <c r="AE51" s="652"/>
    </row>
    <row r="52" spans="1:31" ht="12.75" customHeight="1">
      <c r="A52" s="657"/>
      <c r="B52" s="389" t="s">
        <v>386</v>
      </c>
      <c r="C52" s="378"/>
      <c r="D52" s="95"/>
      <c r="E52" s="654">
        <v>320</v>
      </c>
      <c r="F52" s="655"/>
      <c r="G52" s="659">
        <f aca="true" t="shared" si="4" ref="G52:G65">IF(D52="","",ROUND(E52*$D$4,-1))</f>
      </c>
      <c r="H52" s="660"/>
      <c r="I52" s="342" t="s">
        <v>2051</v>
      </c>
      <c r="J52" s="378"/>
      <c r="K52" s="378"/>
      <c r="L52" s="378"/>
      <c r="M52" s="378"/>
      <c r="N52" s="378"/>
      <c r="O52" s="653"/>
      <c r="Q52" s="382"/>
      <c r="R52" s="60" t="s">
        <v>1877</v>
      </c>
      <c r="S52" s="61"/>
      <c r="T52" s="94"/>
      <c r="U52" s="620">
        <v>380</v>
      </c>
      <c r="V52" s="621"/>
      <c r="W52" s="648">
        <f>IF(T52="","",ROUND(U52*$D$4,-1))</f>
      </c>
      <c r="X52" s="649"/>
      <c r="Y52" s="650" t="s">
        <v>2337</v>
      </c>
      <c r="Z52" s="651"/>
      <c r="AA52" s="651"/>
      <c r="AB52" s="651"/>
      <c r="AC52" s="651"/>
      <c r="AD52" s="651"/>
      <c r="AE52" s="652"/>
    </row>
    <row r="53" spans="1:31" ht="12.75" customHeight="1">
      <c r="A53" s="657"/>
      <c r="B53" s="389" t="s">
        <v>387</v>
      </c>
      <c r="C53" s="378"/>
      <c r="D53" s="95"/>
      <c r="E53" s="654">
        <v>320</v>
      </c>
      <c r="F53" s="655"/>
      <c r="G53" s="659">
        <f t="shared" si="4"/>
      </c>
      <c r="H53" s="660"/>
      <c r="I53" s="342" t="s">
        <v>2052</v>
      </c>
      <c r="J53" s="378"/>
      <c r="K53" s="378"/>
      <c r="L53" s="378"/>
      <c r="M53" s="378"/>
      <c r="N53" s="378"/>
      <c r="O53" s="653"/>
      <c r="Q53" s="382"/>
      <c r="R53" s="60" t="s">
        <v>1879</v>
      </c>
      <c r="S53" s="61"/>
      <c r="T53" s="94"/>
      <c r="U53" s="620">
        <v>220</v>
      </c>
      <c r="V53" s="621"/>
      <c r="W53" s="648">
        <f t="shared" si="2"/>
      </c>
      <c r="X53" s="649"/>
      <c r="Y53" s="650" t="s">
        <v>2338</v>
      </c>
      <c r="Z53" s="651"/>
      <c r="AA53" s="651"/>
      <c r="AB53" s="651"/>
      <c r="AC53" s="651"/>
      <c r="AD53" s="651"/>
      <c r="AE53" s="652"/>
    </row>
    <row r="54" spans="1:31" ht="12.75" customHeight="1">
      <c r="A54" s="657"/>
      <c r="B54" s="389" t="s">
        <v>388</v>
      </c>
      <c r="C54" s="378"/>
      <c r="D54" s="95"/>
      <c r="E54" s="654">
        <v>310</v>
      </c>
      <c r="F54" s="655"/>
      <c r="G54" s="659">
        <f t="shared" si="4"/>
      </c>
      <c r="H54" s="660"/>
      <c r="I54" s="342" t="s">
        <v>2053</v>
      </c>
      <c r="J54" s="378"/>
      <c r="K54" s="378"/>
      <c r="L54" s="378"/>
      <c r="M54" s="378"/>
      <c r="N54" s="378"/>
      <c r="O54" s="653"/>
      <c r="Q54" s="382"/>
      <c r="R54" s="60" t="s">
        <v>1881</v>
      </c>
      <c r="S54" s="61"/>
      <c r="T54" s="94"/>
      <c r="U54" s="620">
        <v>270</v>
      </c>
      <c r="V54" s="621"/>
      <c r="W54" s="648">
        <f t="shared" si="2"/>
      </c>
      <c r="X54" s="649"/>
      <c r="Y54" s="650" t="s">
        <v>2087</v>
      </c>
      <c r="Z54" s="651"/>
      <c r="AA54" s="651"/>
      <c r="AB54" s="651"/>
      <c r="AC54" s="651"/>
      <c r="AD54" s="651"/>
      <c r="AE54" s="652"/>
    </row>
    <row r="55" spans="1:31" ht="12.75" customHeight="1">
      <c r="A55" s="657"/>
      <c r="B55" s="389" t="s">
        <v>389</v>
      </c>
      <c r="C55" s="378"/>
      <c r="D55" s="95"/>
      <c r="E55" s="654">
        <v>480</v>
      </c>
      <c r="F55" s="655"/>
      <c r="G55" s="659">
        <f t="shared" si="4"/>
      </c>
      <c r="H55" s="660"/>
      <c r="I55" s="342" t="s">
        <v>2054</v>
      </c>
      <c r="J55" s="378"/>
      <c r="K55" s="378"/>
      <c r="L55" s="378"/>
      <c r="M55" s="378"/>
      <c r="N55" s="378"/>
      <c r="O55" s="653"/>
      <c r="Q55" s="382"/>
      <c r="R55" s="60" t="s">
        <v>1882</v>
      </c>
      <c r="S55" s="61"/>
      <c r="T55" s="94"/>
      <c r="U55" s="620">
        <v>170</v>
      </c>
      <c r="V55" s="621"/>
      <c r="W55" s="648">
        <f t="shared" si="2"/>
      </c>
      <c r="X55" s="649"/>
      <c r="Y55" s="554" t="s">
        <v>2088</v>
      </c>
      <c r="Z55" s="555"/>
      <c r="AA55" s="555"/>
      <c r="AB55" s="555"/>
      <c r="AC55" s="555"/>
      <c r="AD55" s="555"/>
      <c r="AE55" s="556"/>
    </row>
    <row r="56" spans="1:31" ht="12.75" customHeight="1">
      <c r="A56" s="657"/>
      <c r="B56" s="389" t="s">
        <v>1885</v>
      </c>
      <c r="C56" s="378"/>
      <c r="D56" s="95"/>
      <c r="E56" s="654">
        <v>280</v>
      </c>
      <c r="F56" s="655"/>
      <c r="G56" s="659">
        <f>IF(D56="","",ROUND(E56*$D$4,-1))</f>
      </c>
      <c r="H56" s="660"/>
      <c r="I56" s="342" t="s">
        <v>2055</v>
      </c>
      <c r="J56" s="378"/>
      <c r="K56" s="378"/>
      <c r="L56" s="378"/>
      <c r="M56" s="378"/>
      <c r="N56" s="378"/>
      <c r="O56" s="653"/>
      <c r="Q56" s="382"/>
      <c r="R56" s="60" t="s">
        <v>1883</v>
      </c>
      <c r="S56" s="61"/>
      <c r="T56" s="94"/>
      <c r="U56" s="620">
        <v>280</v>
      </c>
      <c r="V56" s="621"/>
      <c r="W56" s="648">
        <f t="shared" si="2"/>
      </c>
      <c r="X56" s="649"/>
      <c r="Y56" s="554" t="s">
        <v>2089</v>
      </c>
      <c r="Z56" s="555"/>
      <c r="AA56" s="555"/>
      <c r="AB56" s="555"/>
      <c r="AC56" s="555"/>
      <c r="AD56" s="555"/>
      <c r="AE56" s="556"/>
    </row>
    <row r="57" spans="1:31" ht="12.75" customHeight="1">
      <c r="A57" s="657"/>
      <c r="B57" s="389" t="s">
        <v>1887</v>
      </c>
      <c r="C57" s="378"/>
      <c r="D57" s="95"/>
      <c r="E57" s="654">
        <v>180</v>
      </c>
      <c r="F57" s="655"/>
      <c r="G57" s="659">
        <f t="shared" si="4"/>
      </c>
      <c r="H57" s="660"/>
      <c r="I57" s="342" t="s">
        <v>2056</v>
      </c>
      <c r="J57" s="378"/>
      <c r="K57" s="378"/>
      <c r="L57" s="378"/>
      <c r="M57" s="378"/>
      <c r="N57" s="378"/>
      <c r="O57" s="653"/>
      <c r="Q57" s="382"/>
      <c r="R57" s="60" t="s">
        <v>2521</v>
      </c>
      <c r="S57" s="61"/>
      <c r="T57" s="94"/>
      <c r="U57" s="620">
        <v>100</v>
      </c>
      <c r="V57" s="621"/>
      <c r="W57" s="648">
        <f t="shared" si="2"/>
      </c>
      <c r="X57" s="649"/>
      <c r="Y57" s="650" t="s">
        <v>2524</v>
      </c>
      <c r="Z57" s="651"/>
      <c r="AA57" s="651"/>
      <c r="AB57" s="651"/>
      <c r="AC57" s="651"/>
      <c r="AD57" s="651"/>
      <c r="AE57" s="652"/>
    </row>
    <row r="58" spans="1:31" ht="12.75" customHeight="1">
      <c r="A58" s="657"/>
      <c r="B58" s="584" t="s">
        <v>1888</v>
      </c>
      <c r="C58" s="585"/>
      <c r="D58" s="95"/>
      <c r="E58" s="654">
        <v>430</v>
      </c>
      <c r="F58" s="655"/>
      <c r="G58" s="659">
        <f t="shared" si="4"/>
      </c>
      <c r="H58" s="660"/>
      <c r="I58" s="342" t="s">
        <v>2057</v>
      </c>
      <c r="J58" s="378"/>
      <c r="K58" s="378"/>
      <c r="L58" s="378"/>
      <c r="M58" s="378"/>
      <c r="N58" s="378"/>
      <c r="O58" s="653"/>
      <c r="Q58" s="382"/>
      <c r="R58" s="60" t="s">
        <v>2522</v>
      </c>
      <c r="S58" s="61"/>
      <c r="T58" s="94"/>
      <c r="U58" s="620">
        <v>230</v>
      </c>
      <c r="V58" s="621"/>
      <c r="W58" s="648">
        <f>IF(T58="","",ROUND(U58*$D$4,-1))</f>
      </c>
      <c r="X58" s="649"/>
      <c r="Y58" s="650" t="s">
        <v>2525</v>
      </c>
      <c r="Z58" s="651"/>
      <c r="AA58" s="651"/>
      <c r="AB58" s="651"/>
      <c r="AC58" s="651"/>
      <c r="AD58" s="651"/>
      <c r="AE58" s="652"/>
    </row>
    <row r="59" spans="1:31" ht="12.75" customHeight="1">
      <c r="A59" s="657"/>
      <c r="B59" s="389" t="s">
        <v>1890</v>
      </c>
      <c r="C59" s="378"/>
      <c r="D59" s="95"/>
      <c r="E59" s="654">
        <v>530</v>
      </c>
      <c r="F59" s="655"/>
      <c r="G59" s="659">
        <f t="shared" si="4"/>
      </c>
      <c r="H59" s="660"/>
      <c r="I59" s="342" t="s">
        <v>903</v>
      </c>
      <c r="J59" s="378"/>
      <c r="K59" s="378"/>
      <c r="L59" s="378"/>
      <c r="M59" s="378"/>
      <c r="N59" s="378"/>
      <c r="O59" s="653"/>
      <c r="Q59" s="382"/>
      <c r="R59" s="60" t="s">
        <v>2523</v>
      </c>
      <c r="S59" s="61"/>
      <c r="T59" s="94"/>
      <c r="U59" s="620">
        <v>200</v>
      </c>
      <c r="V59" s="621"/>
      <c r="W59" s="648">
        <f>IF(T59="","",ROUND(U59*$D$4,-1))</f>
      </c>
      <c r="X59" s="649"/>
      <c r="Y59" s="650" t="s">
        <v>2526</v>
      </c>
      <c r="Z59" s="651"/>
      <c r="AA59" s="651"/>
      <c r="AB59" s="651"/>
      <c r="AC59" s="651"/>
      <c r="AD59" s="651"/>
      <c r="AE59" s="652"/>
    </row>
    <row r="60" spans="1:31" ht="12.75" customHeight="1">
      <c r="A60" s="657"/>
      <c r="B60" s="389" t="s">
        <v>1892</v>
      </c>
      <c r="C60" s="378"/>
      <c r="D60" s="95"/>
      <c r="E60" s="654">
        <v>350</v>
      </c>
      <c r="F60" s="655"/>
      <c r="G60" s="659">
        <f>IF(D60="","",ROUND(E60*$D$4,-1))</f>
      </c>
      <c r="H60" s="660"/>
      <c r="I60" s="342" t="s">
        <v>2058</v>
      </c>
      <c r="J60" s="378"/>
      <c r="K60" s="378"/>
      <c r="L60" s="378"/>
      <c r="M60" s="378"/>
      <c r="N60" s="378"/>
      <c r="O60" s="653"/>
      <c r="Q60" s="382"/>
      <c r="R60" s="60" t="s">
        <v>1884</v>
      </c>
      <c r="S60" s="61"/>
      <c r="T60" s="94"/>
      <c r="U60" s="620">
        <v>180</v>
      </c>
      <c r="V60" s="621"/>
      <c r="W60" s="648">
        <f t="shared" si="2"/>
      </c>
      <c r="X60" s="649"/>
      <c r="Y60" s="650" t="s">
        <v>2339</v>
      </c>
      <c r="Z60" s="651"/>
      <c r="AA60" s="651"/>
      <c r="AB60" s="651"/>
      <c r="AC60" s="651"/>
      <c r="AD60" s="651"/>
      <c r="AE60" s="652"/>
    </row>
    <row r="61" spans="1:31" ht="12.75" customHeight="1">
      <c r="A61" s="657"/>
      <c r="B61" s="389" t="s">
        <v>1462</v>
      </c>
      <c r="C61" s="378"/>
      <c r="D61" s="95"/>
      <c r="E61" s="654">
        <v>160</v>
      </c>
      <c r="F61" s="655"/>
      <c r="G61" s="659">
        <f t="shared" si="4"/>
      </c>
      <c r="H61" s="660"/>
      <c r="I61" s="342" t="s">
        <v>2059</v>
      </c>
      <c r="J61" s="378"/>
      <c r="K61" s="378"/>
      <c r="L61" s="378"/>
      <c r="M61" s="378"/>
      <c r="N61" s="378"/>
      <c r="O61" s="653"/>
      <c r="Q61" s="382"/>
      <c r="R61" s="60" t="s">
        <v>1886</v>
      </c>
      <c r="S61" s="61"/>
      <c r="T61" s="94"/>
      <c r="U61" s="620">
        <v>210</v>
      </c>
      <c r="V61" s="621"/>
      <c r="W61" s="648">
        <f t="shared" si="2"/>
      </c>
      <c r="X61" s="649"/>
      <c r="Y61" s="650" t="s">
        <v>2340</v>
      </c>
      <c r="Z61" s="651"/>
      <c r="AA61" s="651"/>
      <c r="AB61" s="651"/>
      <c r="AC61" s="651"/>
      <c r="AD61" s="651"/>
      <c r="AE61" s="652"/>
    </row>
    <row r="62" spans="1:31" ht="12.75" customHeight="1">
      <c r="A62" s="657"/>
      <c r="B62" s="389" t="s">
        <v>915</v>
      </c>
      <c r="C62" s="378"/>
      <c r="D62" s="95"/>
      <c r="E62" s="654">
        <v>360</v>
      </c>
      <c r="F62" s="655"/>
      <c r="G62" s="659">
        <f t="shared" si="4"/>
      </c>
      <c r="H62" s="660"/>
      <c r="I62" s="342" t="s">
        <v>2060</v>
      </c>
      <c r="J62" s="378"/>
      <c r="K62" s="378"/>
      <c r="L62" s="378"/>
      <c r="M62" s="378"/>
      <c r="N62" s="378"/>
      <c r="O62" s="653"/>
      <c r="P62" s="33"/>
      <c r="Q62" s="383"/>
      <c r="R62" s="403" t="s">
        <v>991</v>
      </c>
      <c r="S62" s="404"/>
      <c r="T62" s="415"/>
      <c r="U62" s="542">
        <f>SUBTOTAL(9,U26:V61)</f>
        <v>9460</v>
      </c>
      <c r="V62" s="543"/>
      <c r="W62" s="601">
        <f>SUBTOTAL(9,W26:X61)</f>
        <v>0</v>
      </c>
      <c r="X62" s="602"/>
      <c r="Y62" s="661"/>
      <c r="Z62" s="662"/>
      <c r="AA62" s="662"/>
      <c r="AB62" s="662"/>
      <c r="AC62" s="662"/>
      <c r="AD62" s="662"/>
      <c r="AE62" s="663"/>
    </row>
    <row r="63" spans="1:31" ht="12.75" customHeight="1">
      <c r="A63" s="657"/>
      <c r="B63" s="389" t="s">
        <v>2352</v>
      </c>
      <c r="C63" s="378"/>
      <c r="D63" s="95"/>
      <c r="E63" s="654">
        <v>200</v>
      </c>
      <c r="F63" s="655"/>
      <c r="G63" s="659">
        <f>IF(D63="","",ROUND(E63*$D$4,-1))</f>
      </c>
      <c r="H63" s="660"/>
      <c r="I63" s="342" t="s">
        <v>2342</v>
      </c>
      <c r="J63" s="378"/>
      <c r="K63" s="378"/>
      <c r="L63" s="378"/>
      <c r="M63" s="378"/>
      <c r="N63" s="378"/>
      <c r="O63" s="653"/>
      <c r="Q63" s="381" t="s">
        <v>919</v>
      </c>
      <c r="R63" s="81" t="s">
        <v>1889</v>
      </c>
      <c r="S63" s="89"/>
      <c r="T63" s="94"/>
      <c r="U63" s="620">
        <v>350</v>
      </c>
      <c r="V63" s="621"/>
      <c r="W63" s="659">
        <f>IF(T63="","",ROUND(U63*$D$4,-1))</f>
      </c>
      <c r="X63" s="660"/>
      <c r="Y63" s="650" t="s">
        <v>2341</v>
      </c>
      <c r="Z63" s="651"/>
      <c r="AA63" s="651"/>
      <c r="AB63" s="651"/>
      <c r="AC63" s="651"/>
      <c r="AD63" s="651"/>
      <c r="AE63" s="652"/>
    </row>
    <row r="64" spans="1:31" ht="12.75" customHeight="1">
      <c r="A64" s="657"/>
      <c r="B64" s="389" t="s">
        <v>2353</v>
      </c>
      <c r="C64" s="378"/>
      <c r="D64" s="95"/>
      <c r="E64" s="654">
        <v>250</v>
      </c>
      <c r="F64" s="655"/>
      <c r="G64" s="659">
        <f t="shared" si="4"/>
      </c>
      <c r="H64" s="660"/>
      <c r="I64" s="342" t="s">
        <v>2343</v>
      </c>
      <c r="J64" s="378"/>
      <c r="K64" s="378"/>
      <c r="L64" s="378"/>
      <c r="M64" s="378"/>
      <c r="N64" s="378"/>
      <c r="O64" s="653"/>
      <c r="Q64" s="382"/>
      <c r="R64" s="60" t="s">
        <v>1891</v>
      </c>
      <c r="S64" s="61"/>
      <c r="T64" s="94"/>
      <c r="U64" s="620">
        <v>90</v>
      </c>
      <c r="V64" s="621"/>
      <c r="W64" s="648">
        <f>IF(T64="","",ROUND(U64*$D$4,-1))</f>
      </c>
      <c r="X64" s="649"/>
      <c r="Y64" s="650" t="s">
        <v>2090</v>
      </c>
      <c r="Z64" s="651"/>
      <c r="AA64" s="651"/>
      <c r="AB64" s="651"/>
      <c r="AC64" s="651"/>
      <c r="AD64" s="651"/>
      <c r="AE64" s="652"/>
    </row>
    <row r="65" spans="1:31" ht="12.75" customHeight="1">
      <c r="A65" s="657"/>
      <c r="B65" s="389" t="s">
        <v>916</v>
      </c>
      <c r="C65" s="378"/>
      <c r="D65" s="95"/>
      <c r="E65" s="654">
        <v>430</v>
      </c>
      <c r="F65" s="655"/>
      <c r="G65" s="659">
        <f t="shared" si="4"/>
      </c>
      <c r="H65" s="660"/>
      <c r="I65" s="342" t="s">
        <v>2061</v>
      </c>
      <c r="J65" s="378"/>
      <c r="K65" s="378"/>
      <c r="L65" s="378"/>
      <c r="M65" s="378"/>
      <c r="N65" s="378"/>
      <c r="O65" s="653"/>
      <c r="Q65" s="382"/>
      <c r="R65" s="60" t="s">
        <v>922</v>
      </c>
      <c r="S65" s="61"/>
      <c r="T65" s="94"/>
      <c r="U65" s="620">
        <v>80</v>
      </c>
      <c r="V65" s="621"/>
      <c r="W65" s="648">
        <f aca="true" t="shared" si="5" ref="W65:W72">IF(T65="","",ROUND(U65*$D$4,-1))</f>
      </c>
      <c r="X65" s="649"/>
      <c r="Y65" s="650" t="s">
        <v>2091</v>
      </c>
      <c r="Z65" s="651"/>
      <c r="AA65" s="651"/>
      <c r="AB65" s="651"/>
      <c r="AC65" s="651"/>
      <c r="AD65" s="651"/>
      <c r="AE65" s="652"/>
    </row>
    <row r="66" spans="1:31" ht="12.75" customHeight="1">
      <c r="A66" s="658"/>
      <c r="B66" s="403" t="s">
        <v>991</v>
      </c>
      <c r="C66" s="404"/>
      <c r="D66" s="405"/>
      <c r="E66" s="601">
        <f>SUBTOTAL(9,E50:F65)</f>
        <v>5190</v>
      </c>
      <c r="F66" s="602"/>
      <c r="G66" s="601">
        <f>SUBTOTAL(9,G50:H65)</f>
        <v>0</v>
      </c>
      <c r="H66" s="602"/>
      <c r="I66" s="661"/>
      <c r="J66" s="662"/>
      <c r="K66" s="662"/>
      <c r="L66" s="662"/>
      <c r="M66" s="662"/>
      <c r="N66" s="662"/>
      <c r="O66" s="663"/>
      <c r="Q66" s="382"/>
      <c r="R66" s="60" t="s">
        <v>923</v>
      </c>
      <c r="S66" s="61"/>
      <c r="T66" s="94"/>
      <c r="U66" s="620">
        <v>110</v>
      </c>
      <c r="V66" s="621"/>
      <c r="W66" s="648">
        <f t="shared" si="5"/>
      </c>
      <c r="X66" s="649"/>
      <c r="Y66" s="650" t="s">
        <v>2092</v>
      </c>
      <c r="Z66" s="651"/>
      <c r="AA66" s="651"/>
      <c r="AB66" s="651"/>
      <c r="AC66" s="651"/>
      <c r="AD66" s="651"/>
      <c r="AE66" s="652"/>
    </row>
    <row r="67" spans="17:31" ht="12.75" customHeight="1">
      <c r="Q67" s="382"/>
      <c r="R67" s="60" t="s">
        <v>924</v>
      </c>
      <c r="S67" s="61"/>
      <c r="T67" s="94"/>
      <c r="U67" s="620">
        <v>270</v>
      </c>
      <c r="V67" s="621"/>
      <c r="W67" s="648">
        <f t="shared" si="5"/>
      </c>
      <c r="X67" s="649"/>
      <c r="Y67" s="650" t="s">
        <v>2093</v>
      </c>
      <c r="Z67" s="651"/>
      <c r="AA67" s="651"/>
      <c r="AB67" s="651"/>
      <c r="AC67" s="651"/>
      <c r="AD67" s="651"/>
      <c r="AE67" s="652"/>
    </row>
    <row r="68" spans="17:31" ht="12.75" customHeight="1">
      <c r="Q68" s="382"/>
      <c r="R68" s="60" t="s">
        <v>818</v>
      </c>
      <c r="S68" s="61"/>
      <c r="T68" s="94"/>
      <c r="U68" s="620">
        <v>300</v>
      </c>
      <c r="V68" s="621"/>
      <c r="W68" s="648">
        <f t="shared" si="5"/>
      </c>
      <c r="X68" s="649"/>
      <c r="Y68" s="650" t="s">
        <v>2094</v>
      </c>
      <c r="Z68" s="651"/>
      <c r="AA68" s="651"/>
      <c r="AB68" s="651"/>
      <c r="AC68" s="651"/>
      <c r="AD68" s="651"/>
      <c r="AE68" s="652"/>
    </row>
    <row r="69" spans="17:31" ht="12.75" customHeight="1">
      <c r="Q69" s="382"/>
      <c r="R69" s="389" t="s">
        <v>819</v>
      </c>
      <c r="S69" s="378"/>
      <c r="T69" s="94"/>
      <c r="U69" s="620">
        <v>130</v>
      </c>
      <c r="V69" s="621"/>
      <c r="W69" s="648">
        <f t="shared" si="5"/>
      </c>
      <c r="X69" s="649"/>
      <c r="Y69" s="650" t="s">
        <v>2095</v>
      </c>
      <c r="Z69" s="651"/>
      <c r="AA69" s="651"/>
      <c r="AB69" s="651"/>
      <c r="AC69" s="651"/>
      <c r="AD69" s="651"/>
      <c r="AE69" s="652"/>
    </row>
    <row r="70" spans="17:31" ht="12.75" customHeight="1">
      <c r="Q70" s="382"/>
      <c r="R70" s="60" t="s">
        <v>1893</v>
      </c>
      <c r="S70" s="61"/>
      <c r="T70" s="94"/>
      <c r="U70" s="620">
        <v>250</v>
      </c>
      <c r="V70" s="621"/>
      <c r="W70" s="648">
        <f>IF(T70="","",ROUND(U70*$D$4,-1))</f>
      </c>
      <c r="X70" s="649"/>
      <c r="Y70" s="650" t="s">
        <v>2096</v>
      </c>
      <c r="Z70" s="651"/>
      <c r="AA70" s="651"/>
      <c r="AB70" s="651"/>
      <c r="AC70" s="651"/>
      <c r="AD70" s="651"/>
      <c r="AE70" s="652"/>
    </row>
    <row r="71" spans="17:31" ht="12.75" customHeight="1">
      <c r="Q71" s="382"/>
      <c r="R71" s="60" t="s">
        <v>925</v>
      </c>
      <c r="S71" s="61"/>
      <c r="T71" s="94"/>
      <c r="U71" s="620">
        <v>230</v>
      </c>
      <c r="V71" s="621"/>
      <c r="W71" s="648">
        <f t="shared" si="5"/>
      </c>
      <c r="X71" s="649"/>
      <c r="Y71" s="650" t="s">
        <v>2097</v>
      </c>
      <c r="Z71" s="651"/>
      <c r="AA71" s="651"/>
      <c r="AB71" s="651"/>
      <c r="AC71" s="651"/>
      <c r="AD71" s="651"/>
      <c r="AE71" s="652"/>
    </row>
    <row r="72" spans="17:31" ht="12.75" customHeight="1">
      <c r="Q72" s="382"/>
      <c r="R72" s="60" t="s">
        <v>926</v>
      </c>
      <c r="S72" s="61"/>
      <c r="T72" s="94"/>
      <c r="U72" s="620">
        <v>240</v>
      </c>
      <c r="V72" s="621"/>
      <c r="W72" s="648">
        <f t="shared" si="5"/>
      </c>
      <c r="X72" s="649"/>
      <c r="Y72" s="650" t="s">
        <v>2098</v>
      </c>
      <c r="Z72" s="651"/>
      <c r="AA72" s="651"/>
      <c r="AB72" s="651"/>
      <c r="AC72" s="651"/>
      <c r="AD72" s="651"/>
      <c r="AE72" s="652"/>
    </row>
    <row r="73" spans="17:31" ht="12.75" customHeight="1">
      <c r="Q73" s="383"/>
      <c r="R73" s="403" t="s">
        <v>991</v>
      </c>
      <c r="S73" s="404"/>
      <c r="T73" s="415"/>
      <c r="U73" s="601">
        <f>SUBTOTAL(9,U63:V72)</f>
        <v>2050</v>
      </c>
      <c r="V73" s="602"/>
      <c r="W73" s="601">
        <f>SUBTOTAL(9,W63:X72)</f>
        <v>0</v>
      </c>
      <c r="X73" s="602"/>
      <c r="Y73" s="661"/>
      <c r="Z73" s="662"/>
      <c r="AA73" s="662"/>
      <c r="AB73" s="662"/>
      <c r="AC73" s="662"/>
      <c r="AD73" s="662"/>
      <c r="AE73" s="663"/>
    </row>
    <row r="74" ht="12.75" customHeight="1"/>
    <row r="75" spans="2:32" ht="12.75" customHeight="1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AF75" s="15"/>
    </row>
    <row r="76" spans="2:24" ht="12.75" customHeight="1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524" t="s">
        <v>795</v>
      </c>
      <c r="R76" s="497"/>
      <c r="S76" s="497"/>
      <c r="T76" s="525"/>
      <c r="U76" s="685">
        <f>SUBTOTAL(9,E6:F66,U6:V73)</f>
        <v>34330</v>
      </c>
      <c r="V76" s="414"/>
      <c r="W76" s="414">
        <f>SUBTOTAL(9,G6:H66,W6:X73)</f>
        <v>0</v>
      </c>
      <c r="X76" s="414"/>
    </row>
    <row r="77" spans="2:17" ht="12.75" customHeight="1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31" ht="12.75" customHeight="1">
      <c r="A78" s="527" t="str">
        <f>'[2]集計表'!A132</f>
        <v>株式会社毎日メディアサービス山口</v>
      </c>
      <c r="B78" s="527"/>
      <c r="C78" s="527"/>
      <c r="D78" s="527"/>
      <c r="E78" s="527"/>
      <c r="F78" s="527"/>
      <c r="G78" s="527"/>
      <c r="H78" s="527"/>
      <c r="I78" s="527"/>
      <c r="J78" s="527"/>
      <c r="K78" s="527"/>
      <c r="L78" s="527"/>
      <c r="M78" s="527"/>
      <c r="N78" s="527"/>
      <c r="O78" s="527"/>
      <c r="P78" s="527"/>
      <c r="Q78" s="527"/>
      <c r="R78" s="527"/>
      <c r="S78" s="527"/>
      <c r="T78" s="527"/>
      <c r="U78" s="527"/>
      <c r="V78" s="527"/>
      <c r="W78" s="527"/>
      <c r="X78" s="527"/>
      <c r="Y78" s="527"/>
      <c r="Z78" s="527"/>
      <c r="AA78" s="527"/>
      <c r="AB78" s="527"/>
      <c r="AC78" s="527"/>
      <c r="AD78" s="527"/>
      <c r="AE78" s="527"/>
    </row>
    <row r="79" spans="2:31" ht="12.75" customHeight="1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spans="2:31" ht="12.75" customHeight="1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</row>
    <row r="81" spans="2:31" ht="12.75" customHeight="1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</row>
    <row r="82" spans="18:31" ht="12.75" customHeight="1"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</row>
    <row r="83" spans="2:31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</row>
    <row r="84" spans="2:31" ht="12.7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</row>
    <row r="85" spans="2:31" ht="12.75" customHeight="1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</row>
    <row r="86" spans="2:31" ht="12.75" customHeight="1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</row>
    <row r="87" spans="18:31" ht="12.75" customHeight="1"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</row>
    <row r="88" spans="17:31" ht="12.75" customHeight="1">
      <c r="Q88" s="31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</row>
    <row r="89" spans="17:31" ht="12.75" customHeight="1">
      <c r="Q89" s="88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</row>
    <row r="90" spans="1:31" ht="12.75" customHeight="1">
      <c r="A90" s="31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:17" ht="12.75" customHeight="1">
      <c r="A91" s="87"/>
      <c r="Q91" s="33"/>
    </row>
    <row r="92" spans="1:17" ht="12.75" customHeight="1">
      <c r="A92" s="87"/>
      <c r="P92" s="15"/>
      <c r="Q92" s="33"/>
    </row>
    <row r="93" spans="1:17" ht="12.75" customHeight="1">
      <c r="A93" s="87"/>
      <c r="P93" s="15"/>
      <c r="Q93" s="33"/>
    </row>
    <row r="94" ht="12.75" customHeight="1">
      <c r="Q94" s="33"/>
    </row>
    <row r="95" spans="1:17" ht="12.75" customHeight="1">
      <c r="A95" s="87"/>
      <c r="Q95" s="15"/>
    </row>
    <row r="96" ht="12.75" customHeight="1">
      <c r="Q96" s="15"/>
    </row>
    <row r="97" ht="12.75" customHeight="1"/>
    <row r="98" ht="12.75" customHeight="1"/>
    <row r="99" ht="12.75" customHeight="1">
      <c r="Q99" s="15"/>
    </row>
    <row r="100" ht="12.75" customHeight="1">
      <c r="Q100" s="15"/>
    </row>
    <row r="101" spans="18:31" ht="12.75" customHeight="1"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8:31" ht="12.75" customHeight="1">
      <c r="R102" s="33"/>
      <c r="S102" s="33"/>
      <c r="T102" s="33"/>
      <c r="U102" s="51"/>
      <c r="V102" s="51"/>
      <c r="W102" s="74"/>
      <c r="X102" s="74"/>
      <c r="Y102" s="31"/>
      <c r="Z102" s="31"/>
      <c r="AA102" s="31"/>
      <c r="AB102" s="31"/>
      <c r="AC102" s="31"/>
      <c r="AD102" s="31"/>
      <c r="AE102" s="31"/>
    </row>
    <row r="103" spans="2:31" ht="12.75" customHeight="1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Y103" s="15"/>
      <c r="Z103" s="15"/>
      <c r="AA103" s="15"/>
      <c r="AB103" s="15"/>
      <c r="AC103" s="15"/>
      <c r="AD103" s="15"/>
      <c r="AE103" s="15"/>
    </row>
    <row r="104" spans="2:31" ht="12.75" customHeight="1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R104" s="33"/>
      <c r="S104" s="33"/>
      <c r="T104" s="33"/>
      <c r="U104" s="73"/>
      <c r="V104" s="73"/>
      <c r="W104" s="73"/>
      <c r="X104" s="73"/>
      <c r="Y104" s="15"/>
      <c r="Z104" s="15"/>
      <c r="AA104" s="15"/>
      <c r="AB104" s="15"/>
      <c r="AC104" s="15"/>
      <c r="AD104" s="15"/>
      <c r="AE104" s="15"/>
    </row>
    <row r="105" spans="2:31" ht="12.75" customHeight="1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R105" s="33"/>
      <c r="S105" s="33"/>
      <c r="T105" s="33"/>
      <c r="U105" s="73"/>
      <c r="V105" s="73"/>
      <c r="W105" s="73"/>
      <c r="X105" s="73"/>
      <c r="Y105" s="15"/>
      <c r="Z105" s="15"/>
      <c r="AA105" s="15"/>
      <c r="AB105" s="15"/>
      <c r="AC105" s="15"/>
      <c r="AD105" s="15"/>
      <c r="AE105" s="15"/>
    </row>
    <row r="106" spans="18:31" ht="12.75" customHeight="1">
      <c r="R106" s="33"/>
      <c r="S106" s="33"/>
      <c r="T106" s="33"/>
      <c r="U106" s="73"/>
      <c r="V106" s="73"/>
      <c r="W106" s="73"/>
      <c r="X106" s="73"/>
      <c r="Y106" s="15"/>
      <c r="Z106" s="15"/>
      <c r="AA106" s="15"/>
      <c r="AB106" s="15"/>
      <c r="AC106" s="15"/>
      <c r="AD106" s="15"/>
      <c r="AE106" s="15"/>
    </row>
    <row r="107" spans="18:31" ht="12.75" customHeight="1">
      <c r="R107" s="33"/>
      <c r="S107" s="33"/>
      <c r="T107" s="33"/>
      <c r="U107" s="73"/>
      <c r="V107" s="73"/>
      <c r="W107" s="73"/>
      <c r="X107" s="73"/>
      <c r="Y107" s="15"/>
      <c r="Z107" s="15"/>
      <c r="AA107" s="15"/>
      <c r="AB107" s="15"/>
      <c r="AC107" s="15"/>
      <c r="AD107" s="15"/>
      <c r="AE107" s="15"/>
    </row>
    <row r="108" spans="18:31" ht="12.75" customHeight="1"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2:31" ht="12.75" customHeight="1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</row>
    <row r="110" ht="12.75" customHeight="1"/>
    <row r="111" ht="12.75" customHeight="1"/>
    <row r="112" spans="18:31" ht="12.75" customHeight="1"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8:31" ht="12.75" customHeight="1"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</row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</sheetData>
  <sheetProtection password="DE98" sheet="1"/>
  <protectedRanges>
    <protectedRange sqref="T63:T72 T26:T61" name="範囲1_6_1"/>
    <protectedRange sqref="W64:X72 W26:X61" name="範囲1_1_4_1"/>
    <protectedRange sqref="D4 T63:T72 D9:D34 D50:D65 T6:T24 D6:D7 D36:D48 T26:T61" name="範囲1_2"/>
    <protectedRange sqref="W63:X63 G9:H34 G50:H65 W6:X24 G6:H7 G36:H48" name="範囲1_1_1"/>
  </protectedRanges>
  <mergeCells count="508">
    <mergeCell ref="W37:X37"/>
    <mergeCell ref="Y40:AE40"/>
    <mergeCell ref="A50:A66"/>
    <mergeCell ref="A36:A49"/>
    <mergeCell ref="W33:X33"/>
    <mergeCell ref="Y33:AE33"/>
    <mergeCell ref="Y39:AE39"/>
    <mergeCell ref="Y38:AE38"/>
    <mergeCell ref="I63:O63"/>
    <mergeCell ref="I57:O57"/>
    <mergeCell ref="I56:O56"/>
    <mergeCell ref="I55:O55"/>
    <mergeCell ref="I58:O58"/>
    <mergeCell ref="Y48:AE48"/>
    <mergeCell ref="U45:V45"/>
    <mergeCell ref="I61:O61"/>
    <mergeCell ref="U55:V55"/>
    <mergeCell ref="Y60:AE60"/>
    <mergeCell ref="Y54:AE54"/>
    <mergeCell ref="Y57:AE57"/>
    <mergeCell ref="U33:V33"/>
    <mergeCell ref="I53:O53"/>
    <mergeCell ref="U49:V49"/>
    <mergeCell ref="Y36:AE36"/>
    <mergeCell ref="Y42:AE42"/>
    <mergeCell ref="W38:X38"/>
    <mergeCell ref="W39:X39"/>
    <mergeCell ref="W36:X36"/>
    <mergeCell ref="Y37:AE37"/>
    <mergeCell ref="W40:X40"/>
    <mergeCell ref="W41:X41"/>
    <mergeCell ref="Y41:AE41"/>
    <mergeCell ref="I42:O42"/>
    <mergeCell ref="U48:V48"/>
    <mergeCell ref="W46:X46"/>
    <mergeCell ref="W45:X45"/>
    <mergeCell ref="Y43:AE43"/>
    <mergeCell ref="W42:X42"/>
    <mergeCell ref="W43:X43"/>
    <mergeCell ref="Y45:AE45"/>
    <mergeCell ref="W49:X49"/>
    <mergeCell ref="Y52:AE52"/>
    <mergeCell ref="Y50:AE50"/>
    <mergeCell ref="Y49:AE49"/>
    <mergeCell ref="Y56:AE56"/>
    <mergeCell ref="W56:X56"/>
    <mergeCell ref="W44:X44"/>
    <mergeCell ref="Y44:AE44"/>
    <mergeCell ref="Y46:AE46"/>
    <mergeCell ref="W51:X51"/>
    <mergeCell ref="Y51:AE51"/>
    <mergeCell ref="U53:V53"/>
    <mergeCell ref="Y53:AE53"/>
    <mergeCell ref="W53:X53"/>
    <mergeCell ref="U52:V52"/>
    <mergeCell ref="U47:V47"/>
    <mergeCell ref="Y67:AE67"/>
    <mergeCell ref="Y64:AE64"/>
    <mergeCell ref="Y62:AE62"/>
    <mergeCell ref="Y66:AE66"/>
    <mergeCell ref="W61:X61"/>
    <mergeCell ref="U67:V67"/>
    <mergeCell ref="Y61:AE61"/>
    <mergeCell ref="U63:V63"/>
    <mergeCell ref="Y65:AE65"/>
    <mergeCell ref="W65:X65"/>
    <mergeCell ref="U57:V57"/>
    <mergeCell ref="W57:X57"/>
    <mergeCell ref="W52:X52"/>
    <mergeCell ref="Y55:AE55"/>
    <mergeCell ref="W54:X54"/>
    <mergeCell ref="Y58:AE58"/>
    <mergeCell ref="U54:V54"/>
    <mergeCell ref="U58:V58"/>
    <mergeCell ref="U56:V56"/>
    <mergeCell ref="W55:X55"/>
    <mergeCell ref="W58:X58"/>
    <mergeCell ref="U62:V62"/>
    <mergeCell ref="W62:X62"/>
    <mergeCell ref="U60:V60"/>
    <mergeCell ref="U65:V65"/>
    <mergeCell ref="U61:V61"/>
    <mergeCell ref="Y72:AE72"/>
    <mergeCell ref="W71:X71"/>
    <mergeCell ref="Y71:AE71"/>
    <mergeCell ref="Y73:AE73"/>
    <mergeCell ref="U73:V73"/>
    <mergeCell ref="W73:X73"/>
    <mergeCell ref="U72:V72"/>
    <mergeCell ref="U71:V71"/>
    <mergeCell ref="U41:V41"/>
    <mergeCell ref="W48:X48"/>
    <mergeCell ref="Y68:AE68"/>
    <mergeCell ref="Y69:AE69"/>
    <mergeCell ref="Y63:AE63"/>
    <mergeCell ref="U68:V68"/>
    <mergeCell ref="W69:X69"/>
    <mergeCell ref="W68:X68"/>
    <mergeCell ref="U66:V66"/>
    <mergeCell ref="W50:X50"/>
    <mergeCell ref="W47:X47"/>
    <mergeCell ref="U76:V76"/>
    <mergeCell ref="U69:V69"/>
    <mergeCell ref="W70:X70"/>
    <mergeCell ref="W76:X76"/>
    <mergeCell ref="W72:X72"/>
    <mergeCell ref="U70:V70"/>
    <mergeCell ref="W60:X60"/>
    <mergeCell ref="W63:X63"/>
    <mergeCell ref="W64:X64"/>
    <mergeCell ref="Y27:AE27"/>
    <mergeCell ref="Y34:AE34"/>
    <mergeCell ref="W35:X35"/>
    <mergeCell ref="Y35:AE35"/>
    <mergeCell ref="U34:V34"/>
    <mergeCell ref="Y47:AE47"/>
    <mergeCell ref="W34:X34"/>
    <mergeCell ref="U40:V40"/>
    <mergeCell ref="U37:V37"/>
    <mergeCell ref="U35:V35"/>
    <mergeCell ref="U27:V27"/>
    <mergeCell ref="W23:X23"/>
    <mergeCell ref="Y26:AE26"/>
    <mergeCell ref="W25:X25"/>
    <mergeCell ref="Y32:AE32"/>
    <mergeCell ref="W32:X32"/>
    <mergeCell ref="Y31:AE31"/>
    <mergeCell ref="W31:X31"/>
    <mergeCell ref="Y28:AE28"/>
    <mergeCell ref="Y30:AE30"/>
    <mergeCell ref="Y21:AE21"/>
    <mergeCell ref="W21:X21"/>
    <mergeCell ref="U26:V26"/>
    <mergeCell ref="Y24:AE24"/>
    <mergeCell ref="Y25:AE25"/>
    <mergeCell ref="W24:X24"/>
    <mergeCell ref="W26:X26"/>
    <mergeCell ref="I11:O11"/>
    <mergeCell ref="R20:S20"/>
    <mergeCell ref="U43:V43"/>
    <mergeCell ref="R24:S24"/>
    <mergeCell ref="R23:S23"/>
    <mergeCell ref="R22:S22"/>
    <mergeCell ref="U23:V23"/>
    <mergeCell ref="R25:T25"/>
    <mergeCell ref="U25:V25"/>
    <mergeCell ref="U24:V24"/>
    <mergeCell ref="I21:O21"/>
    <mergeCell ref="I47:O47"/>
    <mergeCell ref="I41:O41"/>
    <mergeCell ref="I38:O38"/>
    <mergeCell ref="I22:O22"/>
    <mergeCell ref="I26:O26"/>
    <mergeCell ref="I32:O32"/>
    <mergeCell ref="I30:O30"/>
    <mergeCell ref="I25:O25"/>
    <mergeCell ref="I33:O33"/>
    <mergeCell ref="I49:O49"/>
    <mergeCell ref="I51:O51"/>
    <mergeCell ref="U42:V42"/>
    <mergeCell ref="I46:O46"/>
    <mergeCell ref="I50:O50"/>
    <mergeCell ref="U50:V50"/>
    <mergeCell ref="U44:V44"/>
    <mergeCell ref="I48:O48"/>
    <mergeCell ref="U51:V51"/>
    <mergeCell ref="U46:V46"/>
    <mergeCell ref="G53:H53"/>
    <mergeCell ref="G52:H52"/>
    <mergeCell ref="E42:F42"/>
    <mergeCell ref="E48:F48"/>
    <mergeCell ref="E49:F49"/>
    <mergeCell ref="G48:H48"/>
    <mergeCell ref="G45:H45"/>
    <mergeCell ref="G51:H51"/>
    <mergeCell ref="G46:H46"/>
    <mergeCell ref="G50:H50"/>
    <mergeCell ref="I64:O64"/>
    <mergeCell ref="G38:H38"/>
    <mergeCell ref="G40:H40"/>
    <mergeCell ref="G44:H44"/>
    <mergeCell ref="G42:H42"/>
    <mergeCell ref="I44:O44"/>
    <mergeCell ref="I52:O52"/>
    <mergeCell ref="G62:H62"/>
    <mergeCell ref="I54:O54"/>
    <mergeCell ref="G63:H63"/>
    <mergeCell ref="I66:O66"/>
    <mergeCell ref="E58:F58"/>
    <mergeCell ref="E62:F62"/>
    <mergeCell ref="E64:F64"/>
    <mergeCell ref="G66:H66"/>
    <mergeCell ref="I62:O62"/>
    <mergeCell ref="G64:H64"/>
    <mergeCell ref="E61:F61"/>
    <mergeCell ref="I65:O65"/>
    <mergeCell ref="I59:O59"/>
    <mergeCell ref="B65:C65"/>
    <mergeCell ref="G65:H65"/>
    <mergeCell ref="B66:D66"/>
    <mergeCell ref="B61:C61"/>
    <mergeCell ref="E66:F66"/>
    <mergeCell ref="B62:C62"/>
    <mergeCell ref="E65:F65"/>
    <mergeCell ref="B63:C63"/>
    <mergeCell ref="B64:C64"/>
    <mergeCell ref="G61:H61"/>
    <mergeCell ref="G56:H56"/>
    <mergeCell ref="B59:C59"/>
    <mergeCell ref="B60:C60"/>
    <mergeCell ref="E60:F60"/>
    <mergeCell ref="G60:H60"/>
    <mergeCell ref="E55:F55"/>
    <mergeCell ref="B55:C55"/>
    <mergeCell ref="E57:F57"/>
    <mergeCell ref="B53:C53"/>
    <mergeCell ref="E63:F63"/>
    <mergeCell ref="E59:F59"/>
    <mergeCell ref="B57:C57"/>
    <mergeCell ref="G59:H59"/>
    <mergeCell ref="G54:H54"/>
    <mergeCell ref="B54:C54"/>
    <mergeCell ref="G58:H58"/>
    <mergeCell ref="B58:C58"/>
    <mergeCell ref="G55:H55"/>
    <mergeCell ref="B50:C50"/>
    <mergeCell ref="E50:F50"/>
    <mergeCell ref="E53:F53"/>
    <mergeCell ref="G57:H57"/>
    <mergeCell ref="E56:F56"/>
    <mergeCell ref="B56:C56"/>
    <mergeCell ref="E54:F54"/>
    <mergeCell ref="E52:F52"/>
    <mergeCell ref="B51:C51"/>
    <mergeCell ref="B52:C52"/>
    <mergeCell ref="B40:C40"/>
    <mergeCell ref="B37:C37"/>
    <mergeCell ref="B41:C41"/>
    <mergeCell ref="B38:C38"/>
    <mergeCell ref="E37:F37"/>
    <mergeCell ref="B46:C46"/>
    <mergeCell ref="B39:C39"/>
    <mergeCell ref="E39:F39"/>
    <mergeCell ref="E25:F25"/>
    <mergeCell ref="B28:C28"/>
    <mergeCell ref="G29:H29"/>
    <mergeCell ref="G23:H23"/>
    <mergeCell ref="E29:F29"/>
    <mergeCell ref="B33:C33"/>
    <mergeCell ref="E33:F33"/>
    <mergeCell ref="B30:C30"/>
    <mergeCell ref="E30:F30"/>
    <mergeCell ref="G25:H25"/>
    <mergeCell ref="B19:C19"/>
    <mergeCell ref="B25:C25"/>
    <mergeCell ref="B24:C24"/>
    <mergeCell ref="B26:C26"/>
    <mergeCell ref="B29:C29"/>
    <mergeCell ref="B23:C23"/>
    <mergeCell ref="B20:C20"/>
    <mergeCell ref="B22:C22"/>
    <mergeCell ref="B21:C21"/>
    <mergeCell ref="B12:C12"/>
    <mergeCell ref="B13:C13"/>
    <mergeCell ref="G21:H21"/>
    <mergeCell ref="G18:H18"/>
    <mergeCell ref="E22:F22"/>
    <mergeCell ref="E24:F24"/>
    <mergeCell ref="E21:F21"/>
    <mergeCell ref="G24:H24"/>
    <mergeCell ref="G22:H22"/>
    <mergeCell ref="B18:C18"/>
    <mergeCell ref="R12:S12"/>
    <mergeCell ref="R8:S8"/>
    <mergeCell ref="I20:O20"/>
    <mergeCell ref="I15:O15"/>
    <mergeCell ref="I13:O13"/>
    <mergeCell ref="B10:C10"/>
    <mergeCell ref="B14:C14"/>
    <mergeCell ref="E14:F14"/>
    <mergeCell ref="E11:F11"/>
    <mergeCell ref="G11:H11"/>
    <mergeCell ref="B9:C9"/>
    <mergeCell ref="R13:S13"/>
    <mergeCell ref="W9:X9"/>
    <mergeCell ref="U17:V17"/>
    <mergeCell ref="W14:X14"/>
    <mergeCell ref="U13:V13"/>
    <mergeCell ref="I14:O14"/>
    <mergeCell ref="I17:O17"/>
    <mergeCell ref="G9:H9"/>
    <mergeCell ref="B11:C11"/>
    <mergeCell ref="R15:S15"/>
    <mergeCell ref="U15:V15"/>
    <mergeCell ref="W15:X15"/>
    <mergeCell ref="I18:O18"/>
    <mergeCell ref="W13:X13"/>
    <mergeCell ref="U18:V18"/>
    <mergeCell ref="R14:S14"/>
    <mergeCell ref="R16:S16"/>
    <mergeCell ref="I16:O16"/>
    <mergeCell ref="R17:S17"/>
    <mergeCell ref="I19:O19"/>
    <mergeCell ref="Q6:Q25"/>
    <mergeCell ref="Y18:AE18"/>
    <mergeCell ref="U12:V12"/>
    <mergeCell ref="W17:X17"/>
    <mergeCell ref="Y17:AE17"/>
    <mergeCell ref="U16:V16"/>
    <mergeCell ref="U11:V11"/>
    <mergeCell ref="Y13:AE13"/>
    <mergeCell ref="U7:V7"/>
    <mergeCell ref="R7:S7"/>
    <mergeCell ref="U6:V6"/>
    <mergeCell ref="W7:X7"/>
    <mergeCell ref="U5:V5"/>
    <mergeCell ref="W11:X11"/>
    <mergeCell ref="R10:S10"/>
    <mergeCell ref="R9:S9"/>
    <mergeCell ref="R11:S11"/>
    <mergeCell ref="W8:X8"/>
    <mergeCell ref="W10:X10"/>
    <mergeCell ref="Y5:AE5"/>
    <mergeCell ref="E6:F6"/>
    <mergeCell ref="G6:H6"/>
    <mergeCell ref="I6:O6"/>
    <mergeCell ref="R6:S6"/>
    <mergeCell ref="R5:T5"/>
    <mergeCell ref="X2:AE2"/>
    <mergeCell ref="A1:C1"/>
    <mergeCell ref="R2:S2"/>
    <mergeCell ref="Y7:AE7"/>
    <mergeCell ref="W6:X6"/>
    <mergeCell ref="X3:AD3"/>
    <mergeCell ref="D3:U3"/>
    <mergeCell ref="Y4:Z4"/>
    <mergeCell ref="V3:W3"/>
    <mergeCell ref="Y6:AE6"/>
    <mergeCell ref="A4:C4"/>
    <mergeCell ref="D4:F4"/>
    <mergeCell ref="W5:X5"/>
    <mergeCell ref="I5:O5"/>
    <mergeCell ref="A6:A8"/>
    <mergeCell ref="AC1:AE1"/>
    <mergeCell ref="A2:C2"/>
    <mergeCell ref="D2:E2"/>
    <mergeCell ref="A3:C3"/>
    <mergeCell ref="F2:I2"/>
    <mergeCell ref="D1:AB1"/>
    <mergeCell ref="V2:W2"/>
    <mergeCell ref="B8:D8"/>
    <mergeCell ref="B7:C7"/>
    <mergeCell ref="E8:F8"/>
    <mergeCell ref="B6:C6"/>
    <mergeCell ref="E5:F5"/>
    <mergeCell ref="B5:D5"/>
    <mergeCell ref="G5:H5"/>
    <mergeCell ref="AB4:AD4"/>
    <mergeCell ref="G16:H16"/>
    <mergeCell ref="I9:O9"/>
    <mergeCell ref="I10:O10"/>
    <mergeCell ref="I7:O7"/>
    <mergeCell ref="I8:O8"/>
    <mergeCell ref="E10:F10"/>
    <mergeCell ref="I12:O12"/>
    <mergeCell ref="G8:H8"/>
    <mergeCell ref="G12:H12"/>
    <mergeCell ref="G14:H14"/>
    <mergeCell ref="G15:H15"/>
    <mergeCell ref="B15:C15"/>
    <mergeCell ref="B17:C17"/>
    <mergeCell ref="B16:C16"/>
    <mergeCell ref="L2:O2"/>
    <mergeCell ref="G7:H7"/>
    <mergeCell ref="G10:H10"/>
    <mergeCell ref="E9:F9"/>
    <mergeCell ref="E7:F7"/>
    <mergeCell ref="E12:F12"/>
    <mergeCell ref="I29:O29"/>
    <mergeCell ref="E15:F15"/>
    <mergeCell ref="G17:H17"/>
    <mergeCell ref="E19:F19"/>
    <mergeCell ref="G19:H19"/>
    <mergeCell ref="E13:F13"/>
    <mergeCell ref="E16:F16"/>
    <mergeCell ref="E18:F18"/>
    <mergeCell ref="E17:F17"/>
    <mergeCell ref="G13:H13"/>
    <mergeCell ref="G30:H30"/>
    <mergeCell ref="U30:V30"/>
    <mergeCell ref="I23:O23"/>
    <mergeCell ref="G20:H20"/>
    <mergeCell ref="E20:F20"/>
    <mergeCell ref="B27:C27"/>
    <mergeCell ref="I24:O24"/>
    <mergeCell ref="E23:F23"/>
    <mergeCell ref="I28:O28"/>
    <mergeCell ref="I27:O27"/>
    <mergeCell ref="G27:H27"/>
    <mergeCell ref="E28:F28"/>
    <mergeCell ref="G28:H28"/>
    <mergeCell ref="E27:F27"/>
    <mergeCell ref="E26:F26"/>
    <mergeCell ref="G26:H26"/>
    <mergeCell ref="E32:F32"/>
    <mergeCell ref="B35:D35"/>
    <mergeCell ref="B32:C32"/>
    <mergeCell ref="B31:C31"/>
    <mergeCell ref="G31:H31"/>
    <mergeCell ref="G32:H32"/>
    <mergeCell ref="B36:C36"/>
    <mergeCell ref="G35:H35"/>
    <mergeCell ref="G33:H33"/>
    <mergeCell ref="E44:F44"/>
    <mergeCell ref="I45:O45"/>
    <mergeCell ref="I34:O34"/>
    <mergeCell ref="I43:O43"/>
    <mergeCell ref="E36:F36"/>
    <mergeCell ref="G36:H36"/>
    <mergeCell ref="E38:F38"/>
    <mergeCell ref="E51:F51"/>
    <mergeCell ref="E34:F34"/>
    <mergeCell ref="G49:H49"/>
    <mergeCell ref="E43:F43"/>
    <mergeCell ref="G43:H43"/>
    <mergeCell ref="E45:F45"/>
    <mergeCell ref="E41:F41"/>
    <mergeCell ref="G37:H37"/>
    <mergeCell ref="G39:H39"/>
    <mergeCell ref="E35:F35"/>
    <mergeCell ref="B48:C48"/>
    <mergeCell ref="B42:C42"/>
    <mergeCell ref="B44:C44"/>
    <mergeCell ref="G41:H41"/>
    <mergeCell ref="B43:C43"/>
    <mergeCell ref="E46:F46"/>
    <mergeCell ref="B45:C45"/>
    <mergeCell ref="B47:C47"/>
    <mergeCell ref="E47:F47"/>
    <mergeCell ref="G47:H47"/>
    <mergeCell ref="I40:O40"/>
    <mergeCell ref="U39:V39"/>
    <mergeCell ref="I37:O37"/>
    <mergeCell ref="I31:O31"/>
    <mergeCell ref="I36:O36"/>
    <mergeCell ref="U36:V36"/>
    <mergeCell ref="U32:V32"/>
    <mergeCell ref="I35:O35"/>
    <mergeCell ref="I39:O39"/>
    <mergeCell ref="U38:V38"/>
    <mergeCell ref="Y8:AE8"/>
    <mergeCell ref="U9:V9"/>
    <mergeCell ref="Y16:AE16"/>
    <mergeCell ref="Y9:AE9"/>
    <mergeCell ref="U14:V14"/>
    <mergeCell ref="Y14:AE14"/>
    <mergeCell ref="Y12:AE12"/>
    <mergeCell ref="Y15:AE15"/>
    <mergeCell ref="U10:V10"/>
    <mergeCell ref="U8:V8"/>
    <mergeCell ref="Y11:AE11"/>
    <mergeCell ref="Y10:AE10"/>
    <mergeCell ref="Y19:AE19"/>
    <mergeCell ref="W20:X20"/>
    <mergeCell ref="W19:X19"/>
    <mergeCell ref="W18:X18"/>
    <mergeCell ref="W16:X16"/>
    <mergeCell ref="W12:X12"/>
    <mergeCell ref="Y59:AE59"/>
    <mergeCell ref="U64:V64"/>
    <mergeCell ref="W66:X66"/>
    <mergeCell ref="Y70:AE70"/>
    <mergeCell ref="W67:X67"/>
    <mergeCell ref="Y20:AE20"/>
    <mergeCell ref="Y23:AE23"/>
    <mergeCell ref="Y22:AE22"/>
    <mergeCell ref="W27:X27"/>
    <mergeCell ref="W22:X22"/>
    <mergeCell ref="W30:X30"/>
    <mergeCell ref="W28:X28"/>
    <mergeCell ref="U19:V19"/>
    <mergeCell ref="U28:V28"/>
    <mergeCell ref="B49:D49"/>
    <mergeCell ref="R73:T73"/>
    <mergeCell ref="R69:S69"/>
    <mergeCell ref="R62:T62"/>
    <mergeCell ref="U59:V59"/>
    <mergeCell ref="W59:X59"/>
    <mergeCell ref="A9:A35"/>
    <mergeCell ref="U21:V21"/>
    <mergeCell ref="U22:V22"/>
    <mergeCell ref="U31:V31"/>
    <mergeCell ref="R21:S21"/>
    <mergeCell ref="R18:S18"/>
    <mergeCell ref="U20:V20"/>
    <mergeCell ref="R19:S19"/>
    <mergeCell ref="E31:F31"/>
    <mergeCell ref="G34:H34"/>
    <mergeCell ref="U29:V29"/>
    <mergeCell ref="W29:X29"/>
    <mergeCell ref="Y29:AE29"/>
    <mergeCell ref="A78:AE78"/>
    <mergeCell ref="Q76:T76"/>
    <mergeCell ref="Q63:Q73"/>
    <mergeCell ref="Q26:Q62"/>
    <mergeCell ref="I60:O60"/>
    <mergeCell ref="B34:C34"/>
    <mergeCell ref="E40:F40"/>
  </mergeCells>
  <printOptions horizontalCentered="1"/>
  <pageMargins left="0.2" right="0.21" top="0.2" bottom="0.2" header="0.2" footer="0.2"/>
  <pageSetup horizontalDpi="600" verticalDpi="600" orientation="portrait" paperSize="9" scale="88" r:id="rId1"/>
  <headerFooter alignWithMargins="0">
    <oddFooter>&amp;R&amp;"MS UI Gothic,標準"&amp;10&amp;P／&amp;N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1"/>
  <sheetViews>
    <sheetView showZeros="0" view="pageBreakPreview" zoomScaleSheetLayoutView="100" zoomScalePageLayoutView="0" workbookViewId="0" topLeftCell="A1">
      <selection activeCell="A1" sqref="A1:C1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7" t="s">
        <v>943</v>
      </c>
      <c r="B1" s="158"/>
      <c r="C1" s="158"/>
      <c r="D1" s="498" t="s">
        <v>972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75">
        <f>'集計表'!AD1</f>
        <v>44044</v>
      </c>
      <c r="AD1" s="175"/>
      <c r="AE1" s="176"/>
    </row>
    <row r="2" spans="1:31" ht="18.75" customHeight="1">
      <c r="A2" s="491" t="s">
        <v>973</v>
      </c>
      <c r="B2" s="492"/>
      <c r="C2" s="493"/>
      <c r="D2" s="507">
        <f>'集計表'!E2</f>
        <v>2020</v>
      </c>
      <c r="E2" s="507"/>
      <c r="F2" s="511">
        <f>'集計表'!G2</f>
        <v>-3</v>
      </c>
      <c r="G2" s="512"/>
      <c r="H2" s="512"/>
      <c r="I2" s="512"/>
      <c r="J2" s="71" t="s">
        <v>1809</v>
      </c>
      <c r="K2" s="3" t="s">
        <v>975</v>
      </c>
      <c r="L2" s="511">
        <f>'集計表'!M2</f>
        <v>-1</v>
      </c>
      <c r="M2" s="512"/>
      <c r="N2" s="512"/>
      <c r="O2" s="512"/>
      <c r="P2" s="2" t="s">
        <v>976</v>
      </c>
      <c r="Q2" s="6" t="s">
        <v>977</v>
      </c>
      <c r="R2" s="496">
        <f>'集計表'!S2</f>
        <v>0</v>
      </c>
      <c r="S2" s="496"/>
      <c r="T2" s="496"/>
      <c r="U2" s="7" t="s">
        <v>978</v>
      </c>
      <c r="V2" s="8" t="s">
        <v>979</v>
      </c>
      <c r="W2" s="491" t="s">
        <v>980</v>
      </c>
      <c r="X2" s="493"/>
      <c r="Y2" s="504">
        <f>'集計表'!Y2</f>
        <v>0</v>
      </c>
      <c r="Z2" s="505"/>
      <c r="AA2" s="505"/>
      <c r="AB2" s="505"/>
      <c r="AC2" s="505"/>
      <c r="AD2" s="505"/>
      <c r="AE2" s="506"/>
    </row>
    <row r="3" spans="1:31" ht="18.75" customHeight="1">
      <c r="A3" s="501" t="s">
        <v>981</v>
      </c>
      <c r="B3" s="502"/>
      <c r="C3" s="503"/>
      <c r="D3" s="508">
        <f>'集計表'!E3</f>
        <v>0</v>
      </c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10"/>
      <c r="W3" s="491" t="s">
        <v>982</v>
      </c>
      <c r="X3" s="493"/>
      <c r="Y3" s="514">
        <f>'集計表'!Y3</f>
        <v>0</v>
      </c>
      <c r="Z3" s="515"/>
      <c r="AA3" s="515"/>
      <c r="AB3" s="515"/>
      <c r="AC3" s="515"/>
      <c r="AD3" s="515"/>
      <c r="AE3" s="10" t="s">
        <v>983</v>
      </c>
    </row>
    <row r="4" spans="1:31" ht="15.75" customHeight="1">
      <c r="A4" s="497" t="s">
        <v>321</v>
      </c>
      <c r="B4" s="497"/>
      <c r="C4" s="497"/>
      <c r="D4" s="513">
        <v>1</v>
      </c>
      <c r="E4" s="513"/>
      <c r="F4" s="513"/>
      <c r="Q4" s="41"/>
      <c r="R4" s="41"/>
      <c r="S4" s="41"/>
      <c r="T4" s="41"/>
      <c r="U4" s="41"/>
      <c r="V4" s="41"/>
      <c r="W4" s="41"/>
      <c r="X4" s="41"/>
      <c r="Y4" s="41"/>
      <c r="Z4" s="754" t="s">
        <v>984</v>
      </c>
      <c r="AA4" s="754"/>
      <c r="AB4" s="75" t="s">
        <v>985</v>
      </c>
      <c r="AC4" s="755">
        <f>SUM(W75,W81)</f>
        <v>0</v>
      </c>
      <c r="AD4" s="756"/>
      <c r="AE4" s="41" t="s">
        <v>986</v>
      </c>
    </row>
    <row r="5" spans="1:31" ht="12.75" customHeight="1">
      <c r="A5" s="93"/>
      <c r="B5" s="520" t="s">
        <v>215</v>
      </c>
      <c r="C5" s="494"/>
      <c r="D5" s="494"/>
      <c r="E5" s="516" t="s">
        <v>988</v>
      </c>
      <c r="F5" s="516"/>
      <c r="G5" s="490" t="s">
        <v>989</v>
      </c>
      <c r="H5" s="490"/>
      <c r="I5" s="494" t="s">
        <v>216</v>
      </c>
      <c r="J5" s="494"/>
      <c r="K5" s="494"/>
      <c r="L5" s="494"/>
      <c r="M5" s="494"/>
      <c r="N5" s="494"/>
      <c r="O5" s="495"/>
      <c r="Q5" s="12"/>
      <c r="R5" s="520" t="s">
        <v>987</v>
      </c>
      <c r="S5" s="494"/>
      <c r="T5" s="494"/>
      <c r="U5" s="516" t="s">
        <v>988</v>
      </c>
      <c r="V5" s="516"/>
      <c r="W5" s="490" t="s">
        <v>989</v>
      </c>
      <c r="X5" s="490"/>
      <c r="Y5" s="494" t="s">
        <v>990</v>
      </c>
      <c r="Z5" s="494"/>
      <c r="AA5" s="494"/>
      <c r="AB5" s="494"/>
      <c r="AC5" s="494"/>
      <c r="AD5" s="494"/>
      <c r="AE5" s="495"/>
    </row>
    <row r="6" spans="1:31" ht="12.75" customHeight="1">
      <c r="A6" s="381" t="s">
        <v>891</v>
      </c>
      <c r="B6" s="61" t="s">
        <v>463</v>
      </c>
      <c r="C6" s="61"/>
      <c r="D6" s="94"/>
      <c r="E6" s="597">
        <v>350</v>
      </c>
      <c r="F6" s="598"/>
      <c r="G6" s="670">
        <f aca="true" t="shared" si="0" ref="G6:G21">IF(D6="","",ROUND(E6*$D$4,-1))</f>
      </c>
      <c r="H6" s="671"/>
      <c r="I6" s="342" t="s">
        <v>1902</v>
      </c>
      <c r="J6" s="378"/>
      <c r="K6" s="378"/>
      <c r="L6" s="378"/>
      <c r="M6" s="378"/>
      <c r="N6" s="378"/>
      <c r="O6" s="653"/>
      <c r="Q6" s="656" t="s">
        <v>826</v>
      </c>
      <c r="R6" s="750" t="s">
        <v>827</v>
      </c>
      <c r="S6" s="751"/>
      <c r="T6" s="77"/>
      <c r="U6" s="406">
        <v>190</v>
      </c>
      <c r="V6" s="407"/>
      <c r="W6" s="752">
        <f>IF(T6="","",ROUND(U6*$D$4,-1))</f>
      </c>
      <c r="X6" s="753"/>
      <c r="Y6" s="677" t="s">
        <v>1958</v>
      </c>
      <c r="Z6" s="678"/>
      <c r="AA6" s="678"/>
      <c r="AB6" s="678"/>
      <c r="AC6" s="678"/>
      <c r="AD6" s="678"/>
      <c r="AE6" s="679"/>
    </row>
    <row r="7" spans="1:31" ht="12.75" customHeight="1">
      <c r="A7" s="382"/>
      <c r="B7" s="378" t="s">
        <v>464</v>
      </c>
      <c r="C7" s="378"/>
      <c r="D7" s="94"/>
      <c r="E7" s="597">
        <v>310</v>
      </c>
      <c r="F7" s="598"/>
      <c r="G7" s="670">
        <f t="shared" si="0"/>
      </c>
      <c r="H7" s="671"/>
      <c r="I7" s="342" t="s">
        <v>1903</v>
      </c>
      <c r="J7" s="378"/>
      <c r="K7" s="378"/>
      <c r="L7" s="378"/>
      <c r="M7" s="378"/>
      <c r="N7" s="378"/>
      <c r="O7" s="653"/>
      <c r="Q7" s="657"/>
      <c r="R7" s="389" t="s">
        <v>828</v>
      </c>
      <c r="S7" s="378"/>
      <c r="T7" s="78"/>
      <c r="U7" s="394">
        <v>130</v>
      </c>
      <c r="V7" s="395"/>
      <c r="W7" s="740">
        <f aca="true" t="shared" si="1" ref="W7:W17">IF(T7="","",ROUND(U7*$D$4,-1))</f>
      </c>
      <c r="X7" s="741"/>
      <c r="Y7" s="680" t="s">
        <v>1959</v>
      </c>
      <c r="Z7" s="681"/>
      <c r="AA7" s="681"/>
      <c r="AB7" s="681"/>
      <c r="AC7" s="681"/>
      <c r="AD7" s="681"/>
      <c r="AE7" s="682"/>
    </row>
    <row r="8" spans="1:31" ht="12.75" customHeight="1">
      <c r="A8" s="382"/>
      <c r="B8" s="61" t="s">
        <v>892</v>
      </c>
      <c r="C8" s="61"/>
      <c r="D8" s="94"/>
      <c r="E8" s="394">
        <v>380</v>
      </c>
      <c r="F8" s="395"/>
      <c r="G8" s="670">
        <f t="shared" si="0"/>
      </c>
      <c r="H8" s="671"/>
      <c r="I8" s="342" t="s">
        <v>1904</v>
      </c>
      <c r="J8" s="378"/>
      <c r="K8" s="378"/>
      <c r="L8" s="378"/>
      <c r="M8" s="378"/>
      <c r="N8" s="378"/>
      <c r="O8" s="653"/>
      <c r="Q8" s="657"/>
      <c r="R8" s="488" t="s">
        <v>829</v>
      </c>
      <c r="S8" s="489"/>
      <c r="T8" s="78"/>
      <c r="U8" s="394">
        <v>260</v>
      </c>
      <c r="V8" s="395"/>
      <c r="W8" s="740">
        <f t="shared" si="1"/>
      </c>
      <c r="X8" s="741"/>
      <c r="Y8" s="680" t="s">
        <v>1960</v>
      </c>
      <c r="Z8" s="681"/>
      <c r="AA8" s="681"/>
      <c r="AB8" s="681"/>
      <c r="AC8" s="681"/>
      <c r="AD8" s="681"/>
      <c r="AE8" s="682"/>
    </row>
    <row r="9" spans="1:31" ht="12.75" customHeight="1">
      <c r="A9" s="382"/>
      <c r="B9" s="61" t="s">
        <v>466</v>
      </c>
      <c r="C9" s="61"/>
      <c r="D9" s="94"/>
      <c r="E9" s="394">
        <v>390</v>
      </c>
      <c r="F9" s="395"/>
      <c r="G9" s="670">
        <f t="shared" si="0"/>
      </c>
      <c r="H9" s="671"/>
      <c r="I9" s="342" t="s">
        <v>1905</v>
      </c>
      <c r="J9" s="378"/>
      <c r="K9" s="378"/>
      <c r="L9" s="378"/>
      <c r="M9" s="378"/>
      <c r="N9" s="378"/>
      <c r="O9" s="653"/>
      <c r="Q9" s="657"/>
      <c r="R9" s="389" t="s">
        <v>540</v>
      </c>
      <c r="S9" s="378"/>
      <c r="T9" s="78"/>
      <c r="U9" s="394">
        <v>420</v>
      </c>
      <c r="V9" s="395"/>
      <c r="W9" s="740">
        <f t="shared" si="1"/>
      </c>
      <c r="X9" s="741"/>
      <c r="Y9" s="554" t="s">
        <v>1961</v>
      </c>
      <c r="Z9" s="555"/>
      <c r="AA9" s="555"/>
      <c r="AB9" s="555"/>
      <c r="AC9" s="555"/>
      <c r="AD9" s="555"/>
      <c r="AE9" s="556"/>
    </row>
    <row r="10" spans="1:31" ht="12.75" customHeight="1">
      <c r="A10" s="382"/>
      <c r="B10" s="61" t="s">
        <v>467</v>
      </c>
      <c r="C10" s="61"/>
      <c r="D10" s="94"/>
      <c r="E10" s="597">
        <v>390</v>
      </c>
      <c r="F10" s="598"/>
      <c r="G10" s="670">
        <f t="shared" si="0"/>
      </c>
      <c r="H10" s="671"/>
      <c r="I10" s="342" t="s">
        <v>1906</v>
      </c>
      <c r="J10" s="378"/>
      <c r="K10" s="378"/>
      <c r="L10" s="378"/>
      <c r="M10" s="378"/>
      <c r="N10" s="378"/>
      <c r="O10" s="653"/>
      <c r="Q10" s="657"/>
      <c r="R10" s="389" t="s">
        <v>830</v>
      </c>
      <c r="S10" s="378"/>
      <c r="T10" s="78"/>
      <c r="U10" s="394">
        <v>210</v>
      </c>
      <c r="V10" s="395"/>
      <c r="W10" s="740">
        <f t="shared" si="1"/>
      </c>
      <c r="X10" s="741"/>
      <c r="Y10" s="554" t="s">
        <v>1962</v>
      </c>
      <c r="Z10" s="555"/>
      <c r="AA10" s="555"/>
      <c r="AB10" s="555"/>
      <c r="AC10" s="555"/>
      <c r="AD10" s="555"/>
      <c r="AE10" s="556"/>
    </row>
    <row r="11" spans="1:31" ht="12.75" customHeight="1">
      <c r="A11" s="382"/>
      <c r="B11" s="61" t="s">
        <v>651</v>
      </c>
      <c r="C11" s="61"/>
      <c r="D11" s="94"/>
      <c r="E11" s="597">
        <v>320</v>
      </c>
      <c r="F11" s="598"/>
      <c r="G11" s="670">
        <f t="shared" si="0"/>
      </c>
      <c r="H11" s="671"/>
      <c r="I11" s="342" t="s">
        <v>1907</v>
      </c>
      <c r="J11" s="378"/>
      <c r="K11" s="378"/>
      <c r="L11" s="378"/>
      <c r="M11" s="378"/>
      <c r="N11" s="378"/>
      <c r="O11" s="653"/>
      <c r="Q11" s="657"/>
      <c r="R11" s="389" t="s">
        <v>831</v>
      </c>
      <c r="S11" s="378"/>
      <c r="T11" s="78"/>
      <c r="U11" s="394">
        <v>280</v>
      </c>
      <c r="V11" s="395"/>
      <c r="W11" s="740">
        <f t="shared" si="1"/>
      </c>
      <c r="X11" s="741"/>
      <c r="Y11" s="554" t="s">
        <v>1963</v>
      </c>
      <c r="Z11" s="555"/>
      <c r="AA11" s="555"/>
      <c r="AB11" s="555"/>
      <c r="AC11" s="555"/>
      <c r="AD11" s="555"/>
      <c r="AE11" s="556"/>
    </row>
    <row r="12" spans="1:31" ht="12.75" customHeight="1">
      <c r="A12" s="382"/>
      <c r="B12" s="61" t="s">
        <v>652</v>
      </c>
      <c r="C12" s="61"/>
      <c r="D12" s="94"/>
      <c r="E12" s="597">
        <v>290</v>
      </c>
      <c r="F12" s="598"/>
      <c r="G12" s="670">
        <f>IF(D12="","",ROUND(E12*$D$4,-1))</f>
      </c>
      <c r="H12" s="671"/>
      <c r="I12" s="342" t="s">
        <v>1908</v>
      </c>
      <c r="J12" s="378"/>
      <c r="K12" s="378"/>
      <c r="L12" s="378"/>
      <c r="M12" s="378"/>
      <c r="N12" s="378"/>
      <c r="O12" s="653"/>
      <c r="Q12" s="657"/>
      <c r="R12" s="389" t="s">
        <v>802</v>
      </c>
      <c r="S12" s="378"/>
      <c r="T12" s="78"/>
      <c r="U12" s="394">
        <v>260</v>
      </c>
      <c r="V12" s="395"/>
      <c r="W12" s="740">
        <f>IF(T12="","",ROUND(U12*$D$4,-1))</f>
      </c>
      <c r="X12" s="741"/>
      <c r="Y12" s="554" t="s">
        <v>1964</v>
      </c>
      <c r="Z12" s="555"/>
      <c r="AA12" s="555"/>
      <c r="AB12" s="555"/>
      <c r="AC12" s="555"/>
      <c r="AD12" s="555"/>
      <c r="AE12" s="556"/>
    </row>
    <row r="13" spans="1:31" ht="12.75" customHeight="1">
      <c r="A13" s="382"/>
      <c r="B13" s="61" t="s">
        <v>520</v>
      </c>
      <c r="C13" s="61"/>
      <c r="D13" s="94"/>
      <c r="E13" s="597">
        <v>240</v>
      </c>
      <c r="F13" s="598"/>
      <c r="G13" s="670">
        <f>IF(D13="","",ROUND(E13*$D$4,-1))</f>
      </c>
      <c r="H13" s="671"/>
      <c r="I13" s="342" t="s">
        <v>1909</v>
      </c>
      <c r="J13" s="378"/>
      <c r="K13" s="378"/>
      <c r="L13" s="378"/>
      <c r="M13" s="378"/>
      <c r="N13" s="378"/>
      <c r="O13" s="653"/>
      <c r="Q13" s="657"/>
      <c r="R13" s="389" t="s">
        <v>756</v>
      </c>
      <c r="S13" s="378"/>
      <c r="T13" s="78"/>
      <c r="U13" s="394">
        <v>150</v>
      </c>
      <c r="V13" s="395"/>
      <c r="W13" s="740">
        <f t="shared" si="1"/>
      </c>
      <c r="X13" s="741"/>
      <c r="Y13" s="554" t="s">
        <v>1965</v>
      </c>
      <c r="Z13" s="555"/>
      <c r="AA13" s="555"/>
      <c r="AB13" s="555"/>
      <c r="AC13" s="555"/>
      <c r="AD13" s="555"/>
      <c r="AE13" s="556"/>
    </row>
    <row r="14" spans="1:31" ht="12.75" customHeight="1">
      <c r="A14" s="382"/>
      <c r="B14" s="61" t="s">
        <v>470</v>
      </c>
      <c r="C14" s="61"/>
      <c r="D14" s="94"/>
      <c r="E14" s="597">
        <v>280</v>
      </c>
      <c r="F14" s="598"/>
      <c r="G14" s="670">
        <f t="shared" si="0"/>
      </c>
      <c r="H14" s="671"/>
      <c r="I14" s="342" t="s">
        <v>1910</v>
      </c>
      <c r="J14" s="378"/>
      <c r="K14" s="378"/>
      <c r="L14" s="378"/>
      <c r="M14" s="378"/>
      <c r="N14" s="378"/>
      <c r="O14" s="653"/>
      <c r="Q14" s="657"/>
      <c r="R14" s="389" t="s">
        <v>195</v>
      </c>
      <c r="S14" s="378"/>
      <c r="T14" s="78"/>
      <c r="U14" s="394">
        <v>100</v>
      </c>
      <c r="V14" s="395"/>
      <c r="W14" s="740">
        <f t="shared" si="1"/>
      </c>
      <c r="X14" s="741"/>
      <c r="Y14" s="554" t="s">
        <v>1966</v>
      </c>
      <c r="Z14" s="555"/>
      <c r="AA14" s="555"/>
      <c r="AB14" s="555"/>
      <c r="AC14" s="555"/>
      <c r="AD14" s="555"/>
      <c r="AE14" s="556"/>
    </row>
    <row r="15" spans="1:31" ht="12.75" customHeight="1">
      <c r="A15" s="382"/>
      <c r="B15" s="61" t="s">
        <v>471</v>
      </c>
      <c r="C15" s="61"/>
      <c r="D15" s="94"/>
      <c r="E15" s="597">
        <v>760</v>
      </c>
      <c r="F15" s="598"/>
      <c r="G15" s="670">
        <f t="shared" si="0"/>
      </c>
      <c r="H15" s="671"/>
      <c r="I15" s="342" t="s">
        <v>1911</v>
      </c>
      <c r="J15" s="378"/>
      <c r="K15" s="378"/>
      <c r="L15" s="378"/>
      <c r="M15" s="378"/>
      <c r="N15" s="378"/>
      <c r="O15" s="653"/>
      <c r="Q15" s="657"/>
      <c r="R15" s="389" t="s">
        <v>196</v>
      </c>
      <c r="S15" s="378"/>
      <c r="T15" s="78"/>
      <c r="U15" s="394">
        <v>290</v>
      </c>
      <c r="V15" s="395"/>
      <c r="W15" s="740">
        <f>IF(T15="","",ROUND(U15*$D$4,-1))</f>
      </c>
      <c r="X15" s="741"/>
      <c r="Y15" s="554" t="s">
        <v>1967</v>
      </c>
      <c r="Z15" s="555"/>
      <c r="AA15" s="555"/>
      <c r="AB15" s="555"/>
      <c r="AC15" s="555"/>
      <c r="AD15" s="555"/>
      <c r="AE15" s="556"/>
    </row>
    <row r="16" spans="1:31" ht="12.75" customHeight="1">
      <c r="A16" s="382"/>
      <c r="B16" s="61" t="s">
        <v>1423</v>
      </c>
      <c r="C16" s="61"/>
      <c r="D16" s="94"/>
      <c r="E16" s="597">
        <v>290</v>
      </c>
      <c r="F16" s="598"/>
      <c r="G16" s="670">
        <f>IF(D16="","",ROUND(E16*$D$4,-1))</f>
      </c>
      <c r="H16" s="671"/>
      <c r="I16" s="342" t="s">
        <v>1912</v>
      </c>
      <c r="J16" s="378"/>
      <c r="K16" s="378"/>
      <c r="L16" s="378"/>
      <c r="M16" s="378"/>
      <c r="N16" s="378"/>
      <c r="O16" s="653"/>
      <c r="Q16" s="657"/>
      <c r="R16" s="60" t="s">
        <v>832</v>
      </c>
      <c r="S16" s="61"/>
      <c r="T16" s="78"/>
      <c r="U16" s="394">
        <v>440</v>
      </c>
      <c r="V16" s="395"/>
      <c r="W16" s="740">
        <f t="shared" si="1"/>
      </c>
      <c r="X16" s="741"/>
      <c r="Y16" s="554" t="s">
        <v>1968</v>
      </c>
      <c r="Z16" s="555"/>
      <c r="AA16" s="555"/>
      <c r="AB16" s="555"/>
      <c r="AC16" s="555"/>
      <c r="AD16" s="555"/>
      <c r="AE16" s="556"/>
    </row>
    <row r="17" spans="1:31" ht="12.75" customHeight="1">
      <c r="A17" s="382"/>
      <c r="B17" s="61" t="s">
        <v>1424</v>
      </c>
      <c r="C17" s="61"/>
      <c r="D17" s="94"/>
      <c r="E17" s="597">
        <v>430</v>
      </c>
      <c r="F17" s="598"/>
      <c r="G17" s="670">
        <f t="shared" si="0"/>
      </c>
      <c r="H17" s="671"/>
      <c r="I17" s="342" t="s">
        <v>1913</v>
      </c>
      <c r="J17" s="378"/>
      <c r="K17" s="378"/>
      <c r="L17" s="378"/>
      <c r="M17" s="378"/>
      <c r="N17" s="378"/>
      <c r="O17" s="653"/>
      <c r="Q17" s="657"/>
      <c r="R17" s="389" t="s">
        <v>833</v>
      </c>
      <c r="S17" s="378"/>
      <c r="T17" s="78"/>
      <c r="U17" s="394">
        <v>440</v>
      </c>
      <c r="V17" s="395"/>
      <c r="W17" s="740">
        <f t="shared" si="1"/>
      </c>
      <c r="X17" s="741"/>
      <c r="Y17" s="554" t="s">
        <v>1969</v>
      </c>
      <c r="Z17" s="555"/>
      <c r="AA17" s="555"/>
      <c r="AB17" s="555"/>
      <c r="AC17" s="555"/>
      <c r="AD17" s="555"/>
      <c r="AE17" s="556"/>
    </row>
    <row r="18" spans="1:31" ht="12.75" customHeight="1">
      <c r="A18" s="382"/>
      <c r="B18" s="61" t="s">
        <v>1425</v>
      </c>
      <c r="C18" s="61"/>
      <c r="D18" s="94"/>
      <c r="E18" s="597">
        <v>230</v>
      </c>
      <c r="F18" s="598"/>
      <c r="G18" s="670">
        <f>IF(D18="","",ROUND(E18*$D$4,-1))</f>
      </c>
      <c r="H18" s="671"/>
      <c r="I18" s="342" t="s">
        <v>1914</v>
      </c>
      <c r="J18" s="378"/>
      <c r="K18" s="378"/>
      <c r="L18" s="378"/>
      <c r="M18" s="378"/>
      <c r="N18" s="378"/>
      <c r="O18" s="653"/>
      <c r="Q18" s="657"/>
      <c r="R18" s="389" t="s">
        <v>872</v>
      </c>
      <c r="S18" s="378"/>
      <c r="T18" s="78"/>
      <c r="U18" s="394">
        <v>230</v>
      </c>
      <c r="V18" s="395"/>
      <c r="W18" s="740">
        <f>IF(T18="","",ROUND(U18*$D$4,-1))</f>
      </c>
      <c r="X18" s="741"/>
      <c r="Y18" s="554" t="s">
        <v>1970</v>
      </c>
      <c r="Z18" s="555"/>
      <c r="AA18" s="555"/>
      <c r="AB18" s="555"/>
      <c r="AC18" s="555"/>
      <c r="AD18" s="555"/>
      <c r="AE18" s="556"/>
    </row>
    <row r="19" spans="1:31" ht="12.75" customHeight="1">
      <c r="A19" s="382"/>
      <c r="B19" s="61" t="s">
        <v>1426</v>
      </c>
      <c r="C19" s="61"/>
      <c r="D19" s="94"/>
      <c r="E19" s="597">
        <v>380</v>
      </c>
      <c r="F19" s="598"/>
      <c r="G19" s="670">
        <f t="shared" si="0"/>
      </c>
      <c r="H19" s="671"/>
      <c r="I19" s="342" t="s">
        <v>1915</v>
      </c>
      <c r="J19" s="378"/>
      <c r="K19" s="378"/>
      <c r="L19" s="378"/>
      <c r="M19" s="378"/>
      <c r="N19" s="378"/>
      <c r="O19" s="653"/>
      <c r="Q19" s="657"/>
      <c r="R19" s="401" t="s">
        <v>873</v>
      </c>
      <c r="S19" s="402"/>
      <c r="T19" s="78"/>
      <c r="U19" s="597">
        <v>360</v>
      </c>
      <c r="V19" s="598"/>
      <c r="W19" s="609">
        <f>IF(T19="","",ROUND(U19*$D$4,-1))</f>
      </c>
      <c r="X19" s="610"/>
      <c r="Y19" s="757" t="s">
        <v>1971</v>
      </c>
      <c r="Z19" s="758"/>
      <c r="AA19" s="758"/>
      <c r="AB19" s="758"/>
      <c r="AC19" s="758"/>
      <c r="AD19" s="758"/>
      <c r="AE19" s="759"/>
    </row>
    <row r="20" spans="1:31" ht="12.75" customHeight="1">
      <c r="A20" s="382"/>
      <c r="B20" s="61" t="s">
        <v>474</v>
      </c>
      <c r="C20" s="61"/>
      <c r="D20" s="94"/>
      <c r="E20" s="597">
        <v>370</v>
      </c>
      <c r="F20" s="598"/>
      <c r="G20" s="670">
        <f t="shared" si="0"/>
      </c>
      <c r="H20" s="671"/>
      <c r="I20" s="342" t="s">
        <v>1916</v>
      </c>
      <c r="J20" s="378"/>
      <c r="K20" s="378"/>
      <c r="L20" s="378"/>
      <c r="M20" s="378"/>
      <c r="N20" s="378"/>
      <c r="O20" s="653"/>
      <c r="Q20" s="658"/>
      <c r="R20" s="403" t="s">
        <v>991</v>
      </c>
      <c r="S20" s="404"/>
      <c r="T20" s="415"/>
      <c r="U20" s="743">
        <f>SUBTOTAL(9,U6:V19)</f>
        <v>3760</v>
      </c>
      <c r="V20" s="744"/>
      <c r="W20" s="743">
        <f>SUBTOTAL(9,W6:X19)</f>
        <v>0</v>
      </c>
      <c r="X20" s="744"/>
      <c r="Y20" s="747"/>
      <c r="Z20" s="748"/>
      <c r="AA20" s="748"/>
      <c r="AB20" s="748"/>
      <c r="AC20" s="748"/>
      <c r="AD20" s="748"/>
      <c r="AE20" s="749"/>
    </row>
    <row r="21" spans="1:31" ht="12.75" customHeight="1">
      <c r="A21" s="382"/>
      <c r="B21" s="61" t="s">
        <v>475</v>
      </c>
      <c r="C21" s="84"/>
      <c r="D21" s="94"/>
      <c r="E21" s="597">
        <v>310</v>
      </c>
      <c r="F21" s="598"/>
      <c r="G21" s="670">
        <f t="shared" si="0"/>
      </c>
      <c r="H21" s="671"/>
      <c r="I21" s="342" t="s">
        <v>1917</v>
      </c>
      <c r="J21" s="378"/>
      <c r="K21" s="378"/>
      <c r="L21" s="378"/>
      <c r="M21" s="378"/>
      <c r="N21" s="378"/>
      <c r="O21" s="653"/>
      <c r="Q21" s="687" t="s">
        <v>834</v>
      </c>
      <c r="R21" s="396" t="s">
        <v>503</v>
      </c>
      <c r="S21" s="397"/>
      <c r="T21" s="79"/>
      <c r="U21" s="634">
        <v>390</v>
      </c>
      <c r="V21" s="635"/>
      <c r="W21" s="605">
        <f>IF(T21="","",ROUND(U21*$D$4,-1))</f>
      </c>
      <c r="X21" s="606"/>
      <c r="Y21" s="677" t="s">
        <v>1972</v>
      </c>
      <c r="Z21" s="678"/>
      <c r="AA21" s="678"/>
      <c r="AB21" s="678"/>
      <c r="AC21" s="678"/>
      <c r="AD21" s="678"/>
      <c r="AE21" s="679"/>
    </row>
    <row r="22" spans="1:31" ht="12.75" customHeight="1">
      <c r="A22" s="383"/>
      <c r="B22" s="404" t="s">
        <v>991</v>
      </c>
      <c r="C22" s="404"/>
      <c r="D22" s="415"/>
      <c r="E22" s="542">
        <f>SUBTOTAL(9,E6:F21)</f>
        <v>5720</v>
      </c>
      <c r="F22" s="543"/>
      <c r="G22" s="601">
        <f>SUBTOTAL(9,G6:H21)</f>
        <v>0</v>
      </c>
      <c r="H22" s="602"/>
      <c r="I22" s="661"/>
      <c r="J22" s="662"/>
      <c r="K22" s="662"/>
      <c r="L22" s="662"/>
      <c r="M22" s="662"/>
      <c r="N22" s="662"/>
      <c r="O22" s="663"/>
      <c r="Q22" s="688"/>
      <c r="R22" s="745" t="s">
        <v>874</v>
      </c>
      <c r="S22" s="746"/>
      <c r="T22" s="78"/>
      <c r="U22" s="597">
        <v>260</v>
      </c>
      <c r="V22" s="598"/>
      <c r="W22" s="599">
        <f>IF(T22="","",ROUND(U22*$D$4,-1))</f>
      </c>
      <c r="X22" s="600"/>
      <c r="Y22" s="760" t="s">
        <v>1973</v>
      </c>
      <c r="Z22" s="761"/>
      <c r="AA22" s="761"/>
      <c r="AB22" s="761"/>
      <c r="AC22" s="761"/>
      <c r="AD22" s="761"/>
      <c r="AE22" s="762"/>
    </row>
    <row r="23" spans="1:31" ht="12.75" customHeight="1">
      <c r="A23" s="656" t="s">
        <v>920</v>
      </c>
      <c r="B23" s="82" t="s">
        <v>921</v>
      </c>
      <c r="C23" s="82"/>
      <c r="D23" s="58"/>
      <c r="E23" s="597">
        <v>350</v>
      </c>
      <c r="F23" s="598"/>
      <c r="G23" s="599">
        <f>IF(D23="","",ROUND(E23*$D$4,-1))</f>
      </c>
      <c r="H23" s="600"/>
      <c r="I23" s="342" t="s">
        <v>1918</v>
      </c>
      <c r="J23" s="378"/>
      <c r="K23" s="378"/>
      <c r="L23" s="378"/>
      <c r="M23" s="378"/>
      <c r="N23" s="378"/>
      <c r="O23" s="653"/>
      <c r="Q23" s="688"/>
      <c r="R23" s="745" t="s">
        <v>875</v>
      </c>
      <c r="S23" s="746"/>
      <c r="T23" s="78"/>
      <c r="U23" s="597">
        <v>300</v>
      </c>
      <c r="V23" s="598"/>
      <c r="W23" s="599">
        <f>IF(T23="","",ROUND(U23*$D$4,-1))</f>
      </c>
      <c r="X23" s="600"/>
      <c r="Y23" s="760" t="s">
        <v>1974</v>
      </c>
      <c r="Z23" s="761"/>
      <c r="AA23" s="761"/>
      <c r="AB23" s="761"/>
      <c r="AC23" s="761"/>
      <c r="AD23" s="761"/>
      <c r="AE23" s="762"/>
    </row>
    <row r="24" spans="1:31" ht="12.75" customHeight="1">
      <c r="A24" s="657"/>
      <c r="B24" s="61" t="s">
        <v>2527</v>
      </c>
      <c r="C24" s="61"/>
      <c r="D24" s="59"/>
      <c r="E24" s="597">
        <v>210</v>
      </c>
      <c r="F24" s="598"/>
      <c r="G24" s="599">
        <f aca="true" t="shared" si="2" ref="G24:G44">IF(D24="","",ROUND(E24*$D$4,-1))</f>
      </c>
      <c r="H24" s="600"/>
      <c r="I24" s="342" t="s">
        <v>2529</v>
      </c>
      <c r="J24" s="378"/>
      <c r="K24" s="378"/>
      <c r="L24" s="378"/>
      <c r="M24" s="378"/>
      <c r="N24" s="378"/>
      <c r="O24" s="653"/>
      <c r="Q24" s="688"/>
      <c r="R24" s="745" t="s">
        <v>1436</v>
      </c>
      <c r="S24" s="746"/>
      <c r="T24" s="78"/>
      <c r="U24" s="597">
        <v>300</v>
      </c>
      <c r="V24" s="598"/>
      <c r="W24" s="599">
        <f>IF(T24="","",ROUND(U24*$D$4,-1))</f>
      </c>
      <c r="X24" s="600"/>
      <c r="Y24" s="680" t="s">
        <v>1975</v>
      </c>
      <c r="Z24" s="681"/>
      <c r="AA24" s="681"/>
      <c r="AB24" s="681"/>
      <c r="AC24" s="681"/>
      <c r="AD24" s="681"/>
      <c r="AE24" s="682"/>
    </row>
    <row r="25" spans="1:31" ht="12.75" customHeight="1">
      <c r="A25" s="657"/>
      <c r="B25" s="61" t="s">
        <v>2528</v>
      </c>
      <c r="C25" s="61"/>
      <c r="D25" s="94"/>
      <c r="E25" s="597">
        <v>260</v>
      </c>
      <c r="F25" s="598"/>
      <c r="G25" s="599">
        <f>IF(D25="","",ROUND(E25*$D$4,-1))</f>
      </c>
      <c r="H25" s="600"/>
      <c r="I25" s="342" t="s">
        <v>2530</v>
      </c>
      <c r="J25" s="378"/>
      <c r="K25" s="378"/>
      <c r="L25" s="378"/>
      <c r="M25" s="378"/>
      <c r="N25" s="378"/>
      <c r="O25" s="653"/>
      <c r="Q25" s="688"/>
      <c r="R25" s="60" t="s">
        <v>1437</v>
      </c>
      <c r="S25" s="61"/>
      <c r="T25" s="78"/>
      <c r="U25" s="597">
        <v>220</v>
      </c>
      <c r="V25" s="598"/>
      <c r="W25" s="599">
        <f aca="true" t="shared" si="3" ref="W25:W41">IF(T25="","",ROUND(U25*$D$4,-1))</f>
      </c>
      <c r="X25" s="600"/>
      <c r="Y25" s="680" t="s">
        <v>1976</v>
      </c>
      <c r="Z25" s="681"/>
      <c r="AA25" s="681"/>
      <c r="AB25" s="681"/>
      <c r="AC25" s="681"/>
      <c r="AD25" s="681"/>
      <c r="AE25" s="682"/>
    </row>
    <row r="26" spans="1:31" ht="12.75" customHeight="1">
      <c r="A26" s="657"/>
      <c r="B26" s="61" t="s">
        <v>2581</v>
      </c>
      <c r="C26" s="61"/>
      <c r="D26" s="94"/>
      <c r="E26" s="597">
        <v>130</v>
      </c>
      <c r="F26" s="598"/>
      <c r="G26" s="599">
        <f>IF(D26="","",ROUND(E26*$D$4,-1))</f>
      </c>
      <c r="H26" s="600"/>
      <c r="I26" s="342" t="s">
        <v>2583</v>
      </c>
      <c r="J26" s="378"/>
      <c r="K26" s="378"/>
      <c r="L26" s="378"/>
      <c r="M26" s="378"/>
      <c r="N26" s="378"/>
      <c r="O26" s="653"/>
      <c r="Q26" s="688"/>
      <c r="R26" s="60" t="s">
        <v>1082</v>
      </c>
      <c r="S26" s="61"/>
      <c r="T26" s="78"/>
      <c r="U26" s="597">
        <v>180</v>
      </c>
      <c r="V26" s="598"/>
      <c r="W26" s="599">
        <f t="shared" si="3"/>
      </c>
      <c r="X26" s="600"/>
      <c r="Y26" s="680" t="s">
        <v>1977</v>
      </c>
      <c r="Z26" s="681"/>
      <c r="AA26" s="681"/>
      <c r="AB26" s="681"/>
      <c r="AC26" s="681"/>
      <c r="AD26" s="681"/>
      <c r="AE26" s="682"/>
    </row>
    <row r="27" spans="1:31" ht="12.75" customHeight="1">
      <c r="A27" s="657"/>
      <c r="B27" s="61" t="s">
        <v>2582</v>
      </c>
      <c r="C27" s="61"/>
      <c r="D27" s="94"/>
      <c r="E27" s="597">
        <v>290</v>
      </c>
      <c r="F27" s="598"/>
      <c r="G27" s="599">
        <f t="shared" si="2"/>
      </c>
      <c r="H27" s="600"/>
      <c r="I27" s="342" t="s">
        <v>2584</v>
      </c>
      <c r="J27" s="378"/>
      <c r="K27" s="378"/>
      <c r="L27" s="378"/>
      <c r="M27" s="378"/>
      <c r="N27" s="378"/>
      <c r="O27" s="653"/>
      <c r="Q27" s="688"/>
      <c r="R27" s="60" t="s">
        <v>1277</v>
      </c>
      <c r="S27" s="61"/>
      <c r="T27" s="78"/>
      <c r="U27" s="597">
        <v>230</v>
      </c>
      <c r="V27" s="598"/>
      <c r="W27" s="599">
        <f>IF(T27="","",ROUND(U27*$D$4,-1))</f>
      </c>
      <c r="X27" s="600"/>
      <c r="Y27" s="680" t="s">
        <v>1978</v>
      </c>
      <c r="Z27" s="681"/>
      <c r="AA27" s="681"/>
      <c r="AB27" s="681"/>
      <c r="AC27" s="681"/>
      <c r="AD27" s="681"/>
      <c r="AE27" s="682"/>
    </row>
    <row r="28" spans="1:31" ht="12.75" customHeight="1">
      <c r="A28" s="657"/>
      <c r="B28" s="61" t="s">
        <v>2563</v>
      </c>
      <c r="C28" s="61"/>
      <c r="D28" s="94"/>
      <c r="E28" s="597">
        <v>200</v>
      </c>
      <c r="F28" s="598"/>
      <c r="G28" s="599">
        <f>IF(D28="","",ROUND(E28*$D$4,-1))</f>
      </c>
      <c r="H28" s="600"/>
      <c r="I28" s="342" t="s">
        <v>2566</v>
      </c>
      <c r="J28" s="378"/>
      <c r="K28" s="378"/>
      <c r="L28" s="378"/>
      <c r="M28" s="378"/>
      <c r="N28" s="378"/>
      <c r="O28" s="653"/>
      <c r="Q28" s="688"/>
      <c r="R28" s="60" t="s">
        <v>1259</v>
      </c>
      <c r="S28" s="61"/>
      <c r="T28" s="78"/>
      <c r="U28" s="597">
        <v>300</v>
      </c>
      <c r="V28" s="598"/>
      <c r="W28" s="599">
        <f>IF(T28="","",ROUND(U28*$D$4,-1))</f>
      </c>
      <c r="X28" s="600"/>
      <c r="Y28" s="680" t="s">
        <v>1979</v>
      </c>
      <c r="Z28" s="681"/>
      <c r="AA28" s="681"/>
      <c r="AB28" s="681"/>
      <c r="AC28" s="681"/>
      <c r="AD28" s="681"/>
      <c r="AE28" s="682"/>
    </row>
    <row r="29" spans="1:31" ht="12.75" customHeight="1">
      <c r="A29" s="657"/>
      <c r="B29" s="61" t="s">
        <v>2564</v>
      </c>
      <c r="C29" s="61"/>
      <c r="D29" s="94"/>
      <c r="E29" s="597">
        <v>210</v>
      </c>
      <c r="F29" s="598"/>
      <c r="G29" s="599">
        <f t="shared" si="2"/>
      </c>
      <c r="H29" s="600"/>
      <c r="I29" s="342" t="s">
        <v>2565</v>
      </c>
      <c r="J29" s="378"/>
      <c r="K29" s="378"/>
      <c r="L29" s="378"/>
      <c r="M29" s="378"/>
      <c r="N29" s="378"/>
      <c r="O29" s="653"/>
      <c r="Q29" s="688"/>
      <c r="R29" s="60" t="s">
        <v>1260</v>
      </c>
      <c r="S29" s="61"/>
      <c r="T29" s="78"/>
      <c r="U29" s="597">
        <v>300</v>
      </c>
      <c r="V29" s="598"/>
      <c r="W29" s="599">
        <f t="shared" si="3"/>
      </c>
      <c r="X29" s="600"/>
      <c r="Y29" s="680" t="s">
        <v>1980</v>
      </c>
      <c r="Z29" s="681"/>
      <c r="AA29" s="681"/>
      <c r="AB29" s="681"/>
      <c r="AC29" s="681"/>
      <c r="AD29" s="681"/>
      <c r="AE29" s="682"/>
    </row>
    <row r="30" spans="1:31" ht="12.75" customHeight="1">
      <c r="A30" s="657"/>
      <c r="B30" s="61" t="s">
        <v>947</v>
      </c>
      <c r="C30" s="61"/>
      <c r="D30" s="94"/>
      <c r="E30" s="597">
        <v>350</v>
      </c>
      <c r="F30" s="598"/>
      <c r="G30" s="599">
        <f t="shared" si="2"/>
      </c>
      <c r="H30" s="600"/>
      <c r="I30" s="342" t="s">
        <v>1919</v>
      </c>
      <c r="J30" s="378"/>
      <c r="K30" s="378"/>
      <c r="L30" s="378"/>
      <c r="M30" s="378"/>
      <c r="N30" s="378"/>
      <c r="O30" s="653"/>
      <c r="Q30" s="688"/>
      <c r="R30" s="60" t="s">
        <v>835</v>
      </c>
      <c r="S30" s="61"/>
      <c r="T30" s="78"/>
      <c r="U30" s="597">
        <v>240</v>
      </c>
      <c r="V30" s="598"/>
      <c r="W30" s="599">
        <f t="shared" si="3"/>
      </c>
      <c r="X30" s="600"/>
      <c r="Y30" s="680" t="s">
        <v>1981</v>
      </c>
      <c r="Z30" s="681"/>
      <c r="AA30" s="681"/>
      <c r="AB30" s="681"/>
      <c r="AC30" s="681"/>
      <c r="AD30" s="681"/>
      <c r="AE30" s="682"/>
    </row>
    <row r="31" spans="1:31" ht="12.75" customHeight="1">
      <c r="A31" s="657"/>
      <c r="B31" s="61" t="s">
        <v>946</v>
      </c>
      <c r="C31" s="61"/>
      <c r="D31" s="94"/>
      <c r="E31" s="597">
        <v>420</v>
      </c>
      <c r="F31" s="598"/>
      <c r="G31" s="599">
        <f t="shared" si="2"/>
      </c>
      <c r="H31" s="600"/>
      <c r="I31" s="342" t="s">
        <v>1920</v>
      </c>
      <c r="J31" s="378"/>
      <c r="K31" s="378"/>
      <c r="L31" s="378"/>
      <c r="M31" s="378"/>
      <c r="N31" s="378"/>
      <c r="O31" s="653"/>
      <c r="Q31" s="688"/>
      <c r="R31" s="60" t="s">
        <v>836</v>
      </c>
      <c r="S31" s="61"/>
      <c r="T31" s="78"/>
      <c r="U31" s="597">
        <v>350</v>
      </c>
      <c r="V31" s="598"/>
      <c r="W31" s="599">
        <f t="shared" si="3"/>
      </c>
      <c r="X31" s="600"/>
      <c r="Y31" s="680" t="s">
        <v>1982</v>
      </c>
      <c r="Z31" s="681"/>
      <c r="AA31" s="681"/>
      <c r="AB31" s="681"/>
      <c r="AC31" s="681"/>
      <c r="AD31" s="681"/>
      <c r="AE31" s="682"/>
    </row>
    <row r="32" spans="1:31" ht="12.75" customHeight="1">
      <c r="A32" s="657"/>
      <c r="B32" s="61" t="s">
        <v>326</v>
      </c>
      <c r="C32" s="61"/>
      <c r="D32" s="94"/>
      <c r="E32" s="597">
        <v>630</v>
      </c>
      <c r="F32" s="598"/>
      <c r="G32" s="599">
        <f t="shared" si="2"/>
      </c>
      <c r="H32" s="600"/>
      <c r="I32" s="342" t="s">
        <v>1921</v>
      </c>
      <c r="J32" s="378"/>
      <c r="K32" s="378"/>
      <c r="L32" s="378"/>
      <c r="M32" s="378"/>
      <c r="N32" s="378"/>
      <c r="O32" s="653"/>
      <c r="Q32" s="688"/>
      <c r="R32" s="60" t="s">
        <v>509</v>
      </c>
      <c r="S32" s="61"/>
      <c r="T32" s="78"/>
      <c r="U32" s="597">
        <v>390</v>
      </c>
      <c r="V32" s="598"/>
      <c r="W32" s="599">
        <f t="shared" si="3"/>
      </c>
      <c r="X32" s="600"/>
      <c r="Y32" s="680" t="s">
        <v>1983</v>
      </c>
      <c r="Z32" s="681"/>
      <c r="AA32" s="681"/>
      <c r="AB32" s="681"/>
      <c r="AC32" s="681"/>
      <c r="AD32" s="681"/>
      <c r="AE32" s="682"/>
    </row>
    <row r="33" spans="1:31" ht="12.75" customHeight="1">
      <c r="A33" s="657"/>
      <c r="B33" s="61" t="s">
        <v>1463</v>
      </c>
      <c r="C33" s="61"/>
      <c r="D33" s="94"/>
      <c r="E33" s="597">
        <v>240</v>
      </c>
      <c r="F33" s="598"/>
      <c r="G33" s="599">
        <f>IF(D33="","",ROUND(E33*$D$4,-1))</f>
      </c>
      <c r="H33" s="600"/>
      <c r="I33" s="342" t="s">
        <v>1922</v>
      </c>
      <c r="J33" s="378"/>
      <c r="K33" s="378"/>
      <c r="L33" s="378"/>
      <c r="M33" s="378"/>
      <c r="N33" s="378"/>
      <c r="O33" s="653"/>
      <c r="Q33" s="688"/>
      <c r="R33" s="60" t="s">
        <v>510</v>
      </c>
      <c r="S33" s="61"/>
      <c r="T33" s="78"/>
      <c r="U33" s="597">
        <v>500</v>
      </c>
      <c r="V33" s="598"/>
      <c r="W33" s="599">
        <f t="shared" si="3"/>
      </c>
      <c r="X33" s="600"/>
      <c r="Y33" s="680" t="s">
        <v>1984</v>
      </c>
      <c r="Z33" s="681"/>
      <c r="AA33" s="681"/>
      <c r="AB33" s="681"/>
      <c r="AC33" s="681"/>
      <c r="AD33" s="681"/>
      <c r="AE33" s="682"/>
    </row>
    <row r="34" spans="1:31" ht="12.75" customHeight="1">
      <c r="A34" s="657"/>
      <c r="B34" s="61" t="s">
        <v>1464</v>
      </c>
      <c r="C34" s="61"/>
      <c r="D34" s="94"/>
      <c r="E34" s="597">
        <v>260</v>
      </c>
      <c r="F34" s="598"/>
      <c r="G34" s="599">
        <f t="shared" si="2"/>
      </c>
      <c r="H34" s="600"/>
      <c r="I34" s="342" t="s">
        <v>1923</v>
      </c>
      <c r="J34" s="378"/>
      <c r="K34" s="378"/>
      <c r="L34" s="378"/>
      <c r="M34" s="378"/>
      <c r="N34" s="378"/>
      <c r="O34" s="653"/>
      <c r="Q34" s="688"/>
      <c r="R34" s="60" t="s">
        <v>511</v>
      </c>
      <c r="S34" s="61"/>
      <c r="T34" s="78"/>
      <c r="U34" s="597">
        <v>690</v>
      </c>
      <c r="V34" s="598"/>
      <c r="W34" s="599">
        <f t="shared" si="3"/>
      </c>
      <c r="X34" s="600"/>
      <c r="Y34" s="680" t="s">
        <v>1985</v>
      </c>
      <c r="Z34" s="681"/>
      <c r="AA34" s="681"/>
      <c r="AB34" s="681"/>
      <c r="AC34" s="681"/>
      <c r="AD34" s="681"/>
      <c r="AE34" s="682"/>
    </row>
    <row r="35" spans="1:31" ht="12.75" customHeight="1">
      <c r="A35" s="657"/>
      <c r="B35" s="61" t="s">
        <v>617</v>
      </c>
      <c r="C35" s="61"/>
      <c r="D35" s="94"/>
      <c r="E35" s="597">
        <v>270</v>
      </c>
      <c r="F35" s="598"/>
      <c r="G35" s="599">
        <f>IF(D35="","",ROUND(E35*$D$4,-1))</f>
      </c>
      <c r="H35" s="600"/>
      <c r="I35" s="342" t="s">
        <v>1924</v>
      </c>
      <c r="J35" s="378"/>
      <c r="K35" s="378"/>
      <c r="L35" s="378"/>
      <c r="M35" s="378"/>
      <c r="N35" s="378"/>
      <c r="O35" s="653"/>
      <c r="Q35" s="688"/>
      <c r="R35" s="60" t="s">
        <v>512</v>
      </c>
      <c r="S35" s="61"/>
      <c r="T35" s="78"/>
      <c r="U35" s="597">
        <v>360</v>
      </c>
      <c r="V35" s="598"/>
      <c r="W35" s="599">
        <f t="shared" si="3"/>
      </c>
      <c r="X35" s="600"/>
      <c r="Y35" s="680" t="s">
        <v>1986</v>
      </c>
      <c r="Z35" s="681"/>
      <c r="AA35" s="681"/>
      <c r="AB35" s="681"/>
      <c r="AC35" s="681"/>
      <c r="AD35" s="681"/>
      <c r="AE35" s="682"/>
    </row>
    <row r="36" spans="1:31" ht="12.75" customHeight="1">
      <c r="A36" s="657"/>
      <c r="B36" s="61" t="s">
        <v>616</v>
      </c>
      <c r="C36" s="61"/>
      <c r="D36" s="94"/>
      <c r="E36" s="597">
        <v>240</v>
      </c>
      <c r="F36" s="598"/>
      <c r="G36" s="599">
        <f t="shared" si="2"/>
      </c>
      <c r="H36" s="600"/>
      <c r="I36" s="342" t="s">
        <v>1925</v>
      </c>
      <c r="J36" s="378"/>
      <c r="K36" s="378"/>
      <c r="L36" s="378"/>
      <c r="M36" s="378"/>
      <c r="N36" s="378"/>
      <c r="O36" s="653"/>
      <c r="Q36" s="688"/>
      <c r="R36" s="60" t="s">
        <v>513</v>
      </c>
      <c r="S36" s="61"/>
      <c r="T36" s="78"/>
      <c r="U36" s="597">
        <v>160</v>
      </c>
      <c r="V36" s="598"/>
      <c r="W36" s="599">
        <f>IF(T36="","",ROUND(U36*$D$4,-1))</f>
      </c>
      <c r="X36" s="600"/>
      <c r="Y36" s="680" t="s">
        <v>1987</v>
      </c>
      <c r="Z36" s="681"/>
      <c r="AA36" s="681"/>
      <c r="AB36" s="681"/>
      <c r="AC36" s="681"/>
      <c r="AD36" s="681"/>
      <c r="AE36" s="682"/>
    </row>
    <row r="37" spans="1:31" ht="12.75" customHeight="1">
      <c r="A37" s="657"/>
      <c r="B37" s="61" t="s">
        <v>2487</v>
      </c>
      <c r="C37" s="61"/>
      <c r="D37" s="94"/>
      <c r="E37" s="597">
        <v>160</v>
      </c>
      <c r="F37" s="598"/>
      <c r="G37" s="599">
        <f>IF(D37="","",ROUND(E37*$D$4,-1))</f>
      </c>
      <c r="H37" s="600"/>
      <c r="I37" s="342" t="s">
        <v>2488</v>
      </c>
      <c r="J37" s="378"/>
      <c r="K37" s="378"/>
      <c r="L37" s="378"/>
      <c r="M37" s="378"/>
      <c r="N37" s="378"/>
      <c r="O37" s="653"/>
      <c r="Q37" s="688"/>
      <c r="R37" s="60" t="s">
        <v>600</v>
      </c>
      <c r="S37" s="61"/>
      <c r="T37" s="78"/>
      <c r="U37" s="394">
        <v>590</v>
      </c>
      <c r="V37" s="395"/>
      <c r="W37" s="740">
        <f t="shared" si="3"/>
      </c>
      <c r="X37" s="741"/>
      <c r="Y37" s="680" t="s">
        <v>1988</v>
      </c>
      <c r="Z37" s="681"/>
      <c r="AA37" s="681"/>
      <c r="AB37" s="681"/>
      <c r="AC37" s="681"/>
      <c r="AD37" s="681"/>
      <c r="AE37" s="682"/>
    </row>
    <row r="38" spans="1:31" ht="12.75" customHeight="1">
      <c r="A38" s="657"/>
      <c r="B38" s="61" t="s">
        <v>2467</v>
      </c>
      <c r="C38" s="61"/>
      <c r="D38" s="94"/>
      <c r="E38" s="597">
        <v>290</v>
      </c>
      <c r="F38" s="598"/>
      <c r="G38" s="599">
        <f>IF(D38="","",ROUND(E38*$D$4,-1))</f>
      </c>
      <c r="H38" s="600"/>
      <c r="I38" s="342" t="s">
        <v>2468</v>
      </c>
      <c r="J38" s="378"/>
      <c r="K38" s="378"/>
      <c r="L38" s="378"/>
      <c r="M38" s="378"/>
      <c r="N38" s="378"/>
      <c r="O38" s="653"/>
      <c r="Q38" s="688"/>
      <c r="R38" s="60" t="s">
        <v>913</v>
      </c>
      <c r="S38" s="61"/>
      <c r="T38" s="78"/>
      <c r="U38" s="394">
        <v>330</v>
      </c>
      <c r="V38" s="395"/>
      <c r="W38" s="740">
        <f t="shared" si="3"/>
      </c>
      <c r="X38" s="741"/>
      <c r="Y38" s="680" t="s">
        <v>1989</v>
      </c>
      <c r="Z38" s="681"/>
      <c r="AA38" s="681"/>
      <c r="AB38" s="681"/>
      <c r="AC38" s="681"/>
      <c r="AD38" s="681"/>
      <c r="AE38" s="682"/>
    </row>
    <row r="39" spans="1:31" ht="12.75" customHeight="1">
      <c r="A39" s="657"/>
      <c r="B39" s="61" t="s">
        <v>2469</v>
      </c>
      <c r="C39" s="61"/>
      <c r="D39" s="94"/>
      <c r="E39" s="597">
        <v>150</v>
      </c>
      <c r="F39" s="598"/>
      <c r="G39" s="599">
        <f t="shared" si="2"/>
      </c>
      <c r="H39" s="600"/>
      <c r="I39" s="342" t="s">
        <v>2489</v>
      </c>
      <c r="J39" s="378"/>
      <c r="K39" s="378"/>
      <c r="L39" s="378"/>
      <c r="M39" s="378"/>
      <c r="N39" s="378"/>
      <c r="O39" s="653"/>
      <c r="Q39" s="688"/>
      <c r="R39" s="60" t="s">
        <v>914</v>
      </c>
      <c r="S39" s="61"/>
      <c r="T39" s="78"/>
      <c r="U39" s="394">
        <v>330</v>
      </c>
      <c r="V39" s="395"/>
      <c r="W39" s="740">
        <f>IF(T39="","",ROUND(U39*$D$4,-1))</f>
      </c>
      <c r="X39" s="741"/>
      <c r="Y39" s="680" t="s">
        <v>1990</v>
      </c>
      <c r="Z39" s="681"/>
      <c r="AA39" s="681"/>
      <c r="AB39" s="681"/>
      <c r="AC39" s="681"/>
      <c r="AD39" s="681"/>
      <c r="AE39" s="682"/>
    </row>
    <row r="40" spans="1:31" ht="12.75" customHeight="1">
      <c r="A40" s="657"/>
      <c r="B40" s="61" t="s">
        <v>927</v>
      </c>
      <c r="C40" s="61"/>
      <c r="D40" s="94"/>
      <c r="E40" s="597">
        <v>620</v>
      </c>
      <c r="F40" s="598"/>
      <c r="G40" s="599">
        <f t="shared" si="2"/>
      </c>
      <c r="H40" s="600"/>
      <c r="I40" s="342" t="s">
        <v>1926</v>
      </c>
      <c r="J40" s="378"/>
      <c r="K40" s="378"/>
      <c r="L40" s="378"/>
      <c r="M40" s="378"/>
      <c r="N40" s="378"/>
      <c r="O40" s="653"/>
      <c r="P40" s="31"/>
      <c r="Q40" s="688"/>
      <c r="R40" s="60" t="s">
        <v>837</v>
      </c>
      <c r="S40" s="61"/>
      <c r="T40" s="78"/>
      <c r="U40" s="394">
        <v>500</v>
      </c>
      <c r="V40" s="395"/>
      <c r="W40" s="740">
        <f>IF(T40="","",ROUND(U40*$D$4,-1))</f>
      </c>
      <c r="X40" s="741"/>
      <c r="Y40" s="680" t="s">
        <v>1991</v>
      </c>
      <c r="Z40" s="681"/>
      <c r="AA40" s="681"/>
      <c r="AB40" s="681"/>
      <c r="AC40" s="681"/>
      <c r="AD40" s="681"/>
      <c r="AE40" s="682"/>
    </row>
    <row r="41" spans="1:31" ht="12.75" customHeight="1">
      <c r="A41" s="657"/>
      <c r="B41" s="61" t="s">
        <v>928</v>
      </c>
      <c r="C41" s="61"/>
      <c r="D41" s="94"/>
      <c r="E41" s="597">
        <v>540</v>
      </c>
      <c r="F41" s="598"/>
      <c r="G41" s="599">
        <f t="shared" si="2"/>
      </c>
      <c r="H41" s="600"/>
      <c r="I41" s="342" t="s">
        <v>1927</v>
      </c>
      <c r="J41" s="378"/>
      <c r="K41" s="378"/>
      <c r="L41" s="378"/>
      <c r="M41" s="378"/>
      <c r="N41" s="378"/>
      <c r="O41" s="653"/>
      <c r="P41" s="31"/>
      <c r="Q41" s="688"/>
      <c r="R41" s="60" t="s">
        <v>952</v>
      </c>
      <c r="S41" s="61"/>
      <c r="T41" s="78"/>
      <c r="U41" s="394">
        <v>450</v>
      </c>
      <c r="V41" s="395"/>
      <c r="W41" s="740">
        <f t="shared" si="3"/>
      </c>
      <c r="X41" s="741"/>
      <c r="Y41" s="680" t="s">
        <v>2510</v>
      </c>
      <c r="Z41" s="681"/>
      <c r="AA41" s="681"/>
      <c r="AB41" s="681"/>
      <c r="AC41" s="681"/>
      <c r="AD41" s="681"/>
      <c r="AE41" s="682"/>
    </row>
    <row r="42" spans="1:31" ht="12.75" customHeight="1">
      <c r="A42" s="657"/>
      <c r="B42" s="61" t="s">
        <v>929</v>
      </c>
      <c r="C42" s="61"/>
      <c r="D42" s="94"/>
      <c r="E42" s="597">
        <v>100</v>
      </c>
      <c r="F42" s="598"/>
      <c r="G42" s="599">
        <f t="shared" si="2"/>
      </c>
      <c r="H42" s="600"/>
      <c r="I42" s="342" t="s">
        <v>1928</v>
      </c>
      <c r="J42" s="378"/>
      <c r="K42" s="378"/>
      <c r="L42" s="378"/>
      <c r="M42" s="378"/>
      <c r="N42" s="378"/>
      <c r="O42" s="653"/>
      <c r="P42" s="31"/>
      <c r="Q42" s="688"/>
      <c r="R42" s="60" t="s">
        <v>953</v>
      </c>
      <c r="S42" s="61"/>
      <c r="T42" s="78"/>
      <c r="U42" s="763">
        <v>790</v>
      </c>
      <c r="V42" s="764"/>
      <c r="W42" s="740">
        <f>IF(T42="","",ROUND(U42*$D$4,-1))</f>
      </c>
      <c r="X42" s="741"/>
      <c r="Y42" s="680" t="s">
        <v>2511</v>
      </c>
      <c r="Z42" s="681"/>
      <c r="AA42" s="681"/>
      <c r="AB42" s="681"/>
      <c r="AC42" s="681"/>
      <c r="AD42" s="681"/>
      <c r="AE42" s="682"/>
    </row>
    <row r="43" spans="1:31" ht="12.75" customHeight="1">
      <c r="A43" s="657"/>
      <c r="B43" s="61" t="s">
        <v>265</v>
      </c>
      <c r="C43" s="61"/>
      <c r="D43" s="94"/>
      <c r="E43" s="597">
        <v>350</v>
      </c>
      <c r="F43" s="598"/>
      <c r="G43" s="599">
        <f t="shared" si="2"/>
      </c>
      <c r="H43" s="600"/>
      <c r="I43" s="342" t="s">
        <v>1929</v>
      </c>
      <c r="J43" s="378"/>
      <c r="K43" s="378"/>
      <c r="L43" s="378"/>
      <c r="M43" s="378"/>
      <c r="N43" s="378"/>
      <c r="O43" s="653"/>
      <c r="P43" s="31"/>
      <c r="Q43" s="689"/>
      <c r="R43" s="403" t="s">
        <v>991</v>
      </c>
      <c r="S43" s="404"/>
      <c r="T43" s="415"/>
      <c r="U43" s="723">
        <f>SUBTOTAL(9,U21:V42)</f>
        <v>8160</v>
      </c>
      <c r="V43" s="724"/>
      <c r="W43" s="723">
        <f>SUBTOTAL(9,W21:X42)</f>
        <v>0</v>
      </c>
      <c r="X43" s="724"/>
      <c r="Y43" s="747"/>
      <c r="Z43" s="748"/>
      <c r="AA43" s="748"/>
      <c r="AB43" s="748"/>
      <c r="AC43" s="748"/>
      <c r="AD43" s="748"/>
      <c r="AE43" s="749"/>
    </row>
    <row r="44" spans="1:31" ht="12.75" customHeight="1">
      <c r="A44" s="657"/>
      <c r="B44" s="61" t="s">
        <v>266</v>
      </c>
      <c r="C44" s="61"/>
      <c r="D44" s="94"/>
      <c r="E44" s="597">
        <v>110</v>
      </c>
      <c r="F44" s="598"/>
      <c r="G44" s="599">
        <f t="shared" si="2"/>
      </c>
      <c r="H44" s="600"/>
      <c r="I44" s="342" t="s">
        <v>1930</v>
      </c>
      <c r="J44" s="378"/>
      <c r="K44" s="378"/>
      <c r="L44" s="378"/>
      <c r="M44" s="378"/>
      <c r="N44" s="378"/>
      <c r="O44" s="653"/>
      <c r="P44" s="31"/>
      <c r="Q44" s="737" t="s">
        <v>1292</v>
      </c>
      <c r="R44" s="111" t="s">
        <v>1287</v>
      </c>
      <c r="S44" s="111"/>
      <c r="T44" s="79"/>
      <c r="U44" s="742">
        <v>130</v>
      </c>
      <c r="V44" s="742"/>
      <c r="W44" s="599">
        <f aca="true" t="shared" si="4" ref="W44:W59">IF(T44="","",ROUND(U44*$D$4,-1))</f>
      </c>
      <c r="X44" s="600"/>
      <c r="Y44" s="731" t="s">
        <v>1992</v>
      </c>
      <c r="Z44" s="732"/>
      <c r="AA44" s="732"/>
      <c r="AB44" s="732"/>
      <c r="AC44" s="732"/>
      <c r="AD44" s="732"/>
      <c r="AE44" s="733"/>
    </row>
    <row r="45" spans="1:31" ht="12.75" customHeight="1">
      <c r="A45" s="658"/>
      <c r="B45" s="404" t="s">
        <v>991</v>
      </c>
      <c r="C45" s="404"/>
      <c r="D45" s="415"/>
      <c r="E45" s="542">
        <f>SUBTOTAL(9,E23:F44)</f>
        <v>6380</v>
      </c>
      <c r="F45" s="543"/>
      <c r="G45" s="601">
        <f>SUBTOTAL(9,G23:H44)</f>
        <v>0</v>
      </c>
      <c r="H45" s="602"/>
      <c r="I45" s="661"/>
      <c r="J45" s="662"/>
      <c r="K45" s="662"/>
      <c r="L45" s="662"/>
      <c r="M45" s="662"/>
      <c r="N45" s="662"/>
      <c r="O45" s="663"/>
      <c r="P45" s="31"/>
      <c r="Q45" s="738"/>
      <c r="R45" s="112" t="s">
        <v>514</v>
      </c>
      <c r="S45" s="117"/>
      <c r="T45" s="78"/>
      <c r="U45" s="702">
        <v>0</v>
      </c>
      <c r="V45" s="702"/>
      <c r="W45" s="599">
        <f t="shared" si="4"/>
      </c>
      <c r="X45" s="600"/>
      <c r="Y45" s="699" t="s">
        <v>1993</v>
      </c>
      <c r="Z45" s="700"/>
      <c r="AA45" s="700"/>
      <c r="AB45" s="700"/>
      <c r="AC45" s="700"/>
      <c r="AD45" s="700"/>
      <c r="AE45" s="701"/>
    </row>
    <row r="46" spans="1:31" ht="12.75" customHeight="1">
      <c r="A46" s="381" t="s">
        <v>894</v>
      </c>
      <c r="B46" s="85" t="s">
        <v>653</v>
      </c>
      <c r="C46" s="85"/>
      <c r="D46" s="64"/>
      <c r="E46" s="620">
        <v>410</v>
      </c>
      <c r="F46" s="621"/>
      <c r="G46" s="670">
        <f>IF(D46="","",ROUND(E46*$D$4,-1))</f>
      </c>
      <c r="H46" s="671"/>
      <c r="I46" s="675" t="s">
        <v>1931</v>
      </c>
      <c r="J46" s="489"/>
      <c r="K46" s="489"/>
      <c r="L46" s="489"/>
      <c r="M46" s="489"/>
      <c r="N46" s="489"/>
      <c r="O46" s="676"/>
      <c r="P46" s="31"/>
      <c r="Q46" s="738"/>
      <c r="R46" s="112" t="s">
        <v>556</v>
      </c>
      <c r="S46" s="112"/>
      <c r="T46" s="78"/>
      <c r="U46" s="702">
        <v>0</v>
      </c>
      <c r="V46" s="702"/>
      <c r="W46" s="599">
        <f t="shared" si="4"/>
      </c>
      <c r="X46" s="600"/>
      <c r="Y46" s="699" t="s">
        <v>1994</v>
      </c>
      <c r="Z46" s="700"/>
      <c r="AA46" s="700"/>
      <c r="AB46" s="700"/>
      <c r="AC46" s="700"/>
      <c r="AD46" s="700"/>
      <c r="AE46" s="701"/>
    </row>
    <row r="47" spans="1:31" ht="12.75" customHeight="1">
      <c r="A47" s="382"/>
      <c r="B47" s="85" t="s">
        <v>654</v>
      </c>
      <c r="C47" s="85"/>
      <c r="D47" s="95"/>
      <c r="E47" s="597">
        <v>250</v>
      </c>
      <c r="F47" s="153"/>
      <c r="G47" s="670">
        <f>IF(D47="","",ROUND(E47*$D$4,-1))</f>
      </c>
      <c r="H47" s="671"/>
      <c r="I47" s="675" t="s">
        <v>1932</v>
      </c>
      <c r="J47" s="489"/>
      <c r="K47" s="489"/>
      <c r="L47" s="489"/>
      <c r="M47" s="489"/>
      <c r="N47" s="489"/>
      <c r="O47" s="676"/>
      <c r="P47" s="31"/>
      <c r="Q47" s="738"/>
      <c r="R47" s="112" t="s">
        <v>557</v>
      </c>
      <c r="S47" s="117"/>
      <c r="T47" s="78"/>
      <c r="U47" s="717">
        <v>130</v>
      </c>
      <c r="V47" s="717"/>
      <c r="W47" s="599">
        <f t="shared" si="4"/>
      </c>
      <c r="X47" s="600"/>
      <c r="Y47" s="699" t="s">
        <v>1995</v>
      </c>
      <c r="Z47" s="700"/>
      <c r="AA47" s="700"/>
      <c r="AB47" s="700"/>
      <c r="AC47" s="700"/>
      <c r="AD47" s="700"/>
      <c r="AE47" s="701"/>
    </row>
    <row r="48" spans="1:31" ht="12.75" customHeight="1">
      <c r="A48" s="382"/>
      <c r="B48" s="61" t="s">
        <v>482</v>
      </c>
      <c r="C48" s="61"/>
      <c r="D48" s="95"/>
      <c r="E48" s="620">
        <v>650</v>
      </c>
      <c r="F48" s="621"/>
      <c r="G48" s="670">
        <f aca="true" t="shared" si="5" ref="G48:G78">IF(D48="","",ROUND(E48*$D$4,-1))</f>
      </c>
      <c r="H48" s="671"/>
      <c r="I48" s="675" t="s">
        <v>1933</v>
      </c>
      <c r="J48" s="489"/>
      <c r="K48" s="489"/>
      <c r="L48" s="489"/>
      <c r="M48" s="489"/>
      <c r="N48" s="489"/>
      <c r="O48" s="676"/>
      <c r="P48" s="31"/>
      <c r="Q48" s="738"/>
      <c r="R48" s="112" t="s">
        <v>558</v>
      </c>
      <c r="S48" s="112"/>
      <c r="T48" s="78"/>
      <c r="U48" s="702">
        <v>0</v>
      </c>
      <c r="V48" s="702"/>
      <c r="W48" s="599">
        <f t="shared" si="4"/>
      </c>
      <c r="X48" s="600"/>
      <c r="Y48" s="699" t="s">
        <v>1996</v>
      </c>
      <c r="Z48" s="700"/>
      <c r="AA48" s="700"/>
      <c r="AB48" s="700"/>
      <c r="AC48" s="700"/>
      <c r="AD48" s="700"/>
      <c r="AE48" s="701"/>
    </row>
    <row r="49" spans="1:31" ht="12.75" customHeight="1">
      <c r="A49" s="382"/>
      <c r="B49" s="61" t="s">
        <v>2285</v>
      </c>
      <c r="C49" s="61"/>
      <c r="D49" s="95"/>
      <c r="E49" s="429">
        <v>200</v>
      </c>
      <c r="F49" s="430"/>
      <c r="G49" s="670">
        <f t="shared" si="5"/>
      </c>
      <c r="H49" s="671"/>
      <c r="I49" s="675" t="s">
        <v>1934</v>
      </c>
      <c r="J49" s="489"/>
      <c r="K49" s="489"/>
      <c r="L49" s="489"/>
      <c r="M49" s="489"/>
      <c r="N49" s="489"/>
      <c r="O49" s="676"/>
      <c r="P49" s="31"/>
      <c r="Q49" s="738"/>
      <c r="R49" s="112" t="s">
        <v>559</v>
      </c>
      <c r="S49" s="112"/>
      <c r="T49" s="78"/>
      <c r="U49" s="702">
        <v>0</v>
      </c>
      <c r="V49" s="702"/>
      <c r="W49" s="599">
        <f t="shared" si="4"/>
      </c>
      <c r="X49" s="600"/>
      <c r="Y49" s="699" t="s">
        <v>1997</v>
      </c>
      <c r="Z49" s="700"/>
      <c r="AA49" s="700"/>
      <c r="AB49" s="700"/>
      <c r="AC49" s="700"/>
      <c r="AD49" s="700"/>
      <c r="AE49" s="701"/>
    </row>
    <row r="50" spans="1:31" ht="12.75" customHeight="1">
      <c r="A50" s="382"/>
      <c r="B50" s="61" t="s">
        <v>2286</v>
      </c>
      <c r="C50" s="61"/>
      <c r="D50" s="95"/>
      <c r="E50" s="429">
        <v>360</v>
      </c>
      <c r="F50" s="430"/>
      <c r="G50" s="670">
        <f>IF(D50="","",ROUND(E50*$D$4,-1))</f>
      </c>
      <c r="H50" s="671"/>
      <c r="I50" s="675" t="s">
        <v>2287</v>
      </c>
      <c r="J50" s="489"/>
      <c r="K50" s="489"/>
      <c r="L50" s="489"/>
      <c r="M50" s="489"/>
      <c r="N50" s="489"/>
      <c r="O50" s="676"/>
      <c r="P50" s="31"/>
      <c r="Q50" s="738"/>
      <c r="R50" s="112" t="s">
        <v>560</v>
      </c>
      <c r="S50" s="112"/>
      <c r="T50" s="78"/>
      <c r="U50" s="717">
        <v>100</v>
      </c>
      <c r="V50" s="717"/>
      <c r="W50" s="599">
        <f t="shared" si="4"/>
      </c>
      <c r="X50" s="600"/>
      <c r="Y50" s="699" t="s">
        <v>1998</v>
      </c>
      <c r="Z50" s="700"/>
      <c r="AA50" s="700"/>
      <c r="AB50" s="700"/>
      <c r="AC50" s="700"/>
      <c r="AD50" s="700"/>
      <c r="AE50" s="701"/>
    </row>
    <row r="51" spans="1:31" ht="12.75" customHeight="1">
      <c r="A51" s="382"/>
      <c r="B51" s="61" t="s">
        <v>484</v>
      </c>
      <c r="C51" s="61"/>
      <c r="D51" s="95"/>
      <c r="E51" s="620">
        <v>450</v>
      </c>
      <c r="F51" s="621"/>
      <c r="G51" s="670">
        <f t="shared" si="5"/>
      </c>
      <c r="H51" s="671"/>
      <c r="I51" s="342" t="s">
        <v>2288</v>
      </c>
      <c r="J51" s="378"/>
      <c r="K51" s="378"/>
      <c r="L51" s="378"/>
      <c r="M51" s="378"/>
      <c r="N51" s="378"/>
      <c r="O51" s="653"/>
      <c r="P51" s="31"/>
      <c r="Q51" s="738"/>
      <c r="R51" s="112" t="s">
        <v>561</v>
      </c>
      <c r="S51" s="112"/>
      <c r="T51" s="78"/>
      <c r="U51" s="717">
        <v>190</v>
      </c>
      <c r="V51" s="717"/>
      <c r="W51" s="599">
        <f t="shared" si="4"/>
      </c>
      <c r="X51" s="600"/>
      <c r="Y51" s="699" t="s">
        <v>1999</v>
      </c>
      <c r="Z51" s="700"/>
      <c r="AA51" s="700"/>
      <c r="AB51" s="700"/>
      <c r="AC51" s="700"/>
      <c r="AD51" s="700"/>
      <c r="AE51" s="701"/>
    </row>
    <row r="52" spans="1:31" ht="12.75" customHeight="1">
      <c r="A52" s="382"/>
      <c r="B52" s="61" t="s">
        <v>895</v>
      </c>
      <c r="C52" s="61"/>
      <c r="D52" s="95"/>
      <c r="E52" s="620">
        <v>600</v>
      </c>
      <c r="F52" s="621"/>
      <c r="G52" s="670">
        <f t="shared" si="5"/>
      </c>
      <c r="H52" s="671"/>
      <c r="I52" s="675" t="s">
        <v>2289</v>
      </c>
      <c r="J52" s="489"/>
      <c r="K52" s="489"/>
      <c r="L52" s="489"/>
      <c r="M52" s="489"/>
      <c r="N52" s="489"/>
      <c r="O52" s="676"/>
      <c r="P52" s="31"/>
      <c r="Q52" s="738"/>
      <c r="R52" s="112" t="s">
        <v>562</v>
      </c>
      <c r="S52" s="105"/>
      <c r="T52" s="78"/>
      <c r="U52" s="717">
        <v>150</v>
      </c>
      <c r="V52" s="717"/>
      <c r="W52" s="599">
        <f t="shared" si="4"/>
      </c>
      <c r="X52" s="600"/>
      <c r="Y52" s="699" t="s">
        <v>2000</v>
      </c>
      <c r="Z52" s="700"/>
      <c r="AA52" s="700"/>
      <c r="AB52" s="700"/>
      <c r="AC52" s="700"/>
      <c r="AD52" s="700"/>
      <c r="AE52" s="701"/>
    </row>
    <row r="53" spans="1:31" ht="12.75" customHeight="1">
      <c r="A53" s="382"/>
      <c r="B53" s="61" t="s">
        <v>948</v>
      </c>
      <c r="C53" s="61"/>
      <c r="D53" s="95"/>
      <c r="E53" s="620">
        <v>390</v>
      </c>
      <c r="F53" s="621"/>
      <c r="G53" s="670">
        <f t="shared" si="5"/>
      </c>
      <c r="H53" s="671"/>
      <c r="I53" s="675" t="s">
        <v>2290</v>
      </c>
      <c r="J53" s="489"/>
      <c r="K53" s="489"/>
      <c r="L53" s="489"/>
      <c r="M53" s="489"/>
      <c r="N53" s="489"/>
      <c r="O53" s="676"/>
      <c r="P53" s="31"/>
      <c r="Q53" s="738"/>
      <c r="R53" s="112" t="s">
        <v>563</v>
      </c>
      <c r="S53" s="105"/>
      <c r="T53" s="78"/>
      <c r="U53" s="717">
        <v>100</v>
      </c>
      <c r="V53" s="717"/>
      <c r="W53" s="599">
        <f t="shared" si="4"/>
      </c>
      <c r="X53" s="600"/>
      <c r="Y53" s="699" t="s">
        <v>2001</v>
      </c>
      <c r="Z53" s="700"/>
      <c r="AA53" s="700"/>
      <c r="AB53" s="700"/>
      <c r="AC53" s="700"/>
      <c r="AD53" s="700"/>
      <c r="AE53" s="701"/>
    </row>
    <row r="54" spans="1:31" ht="12.75" customHeight="1">
      <c r="A54" s="382"/>
      <c r="B54" s="61" t="s">
        <v>949</v>
      </c>
      <c r="C54" s="61"/>
      <c r="D54" s="95"/>
      <c r="E54" s="620">
        <v>420</v>
      </c>
      <c r="F54" s="621"/>
      <c r="G54" s="670">
        <f t="shared" si="5"/>
      </c>
      <c r="H54" s="671"/>
      <c r="I54" s="675" t="s">
        <v>2291</v>
      </c>
      <c r="J54" s="489"/>
      <c r="K54" s="489"/>
      <c r="L54" s="489"/>
      <c r="M54" s="489"/>
      <c r="N54" s="489"/>
      <c r="O54" s="676"/>
      <c r="P54" s="31"/>
      <c r="Q54" s="738"/>
      <c r="R54" s="112" t="s">
        <v>601</v>
      </c>
      <c r="S54" s="105"/>
      <c r="T54" s="78"/>
      <c r="U54" s="702">
        <v>0</v>
      </c>
      <c r="V54" s="702"/>
      <c r="W54" s="599">
        <f t="shared" si="4"/>
      </c>
      <c r="X54" s="600"/>
      <c r="Y54" s="699" t="s">
        <v>2002</v>
      </c>
      <c r="Z54" s="700"/>
      <c r="AA54" s="700"/>
      <c r="AB54" s="700"/>
      <c r="AC54" s="700"/>
      <c r="AD54" s="700"/>
      <c r="AE54" s="701"/>
    </row>
    <row r="55" spans="1:31" ht="12.75" customHeight="1">
      <c r="A55" s="382"/>
      <c r="B55" s="61" t="s">
        <v>487</v>
      </c>
      <c r="C55" s="61"/>
      <c r="D55" s="95"/>
      <c r="E55" s="620">
        <v>410</v>
      </c>
      <c r="F55" s="621"/>
      <c r="G55" s="670">
        <f t="shared" si="5"/>
      </c>
      <c r="H55" s="671"/>
      <c r="I55" s="675" t="s">
        <v>2292</v>
      </c>
      <c r="J55" s="489"/>
      <c r="K55" s="489"/>
      <c r="L55" s="489"/>
      <c r="M55" s="489"/>
      <c r="N55" s="489"/>
      <c r="O55" s="676"/>
      <c r="P55" s="31"/>
      <c r="Q55" s="738"/>
      <c r="R55" s="112" t="s">
        <v>564</v>
      </c>
      <c r="S55" s="112"/>
      <c r="T55" s="78"/>
      <c r="U55" s="702"/>
      <c r="V55" s="702"/>
      <c r="W55" s="740">
        <f t="shared" si="4"/>
      </c>
      <c r="X55" s="741"/>
      <c r="Y55" s="734" t="s">
        <v>2003</v>
      </c>
      <c r="Z55" s="735"/>
      <c r="AA55" s="735"/>
      <c r="AB55" s="735"/>
      <c r="AC55" s="735"/>
      <c r="AD55" s="735"/>
      <c r="AE55" s="736"/>
    </row>
    <row r="56" spans="1:31" ht="12.75" customHeight="1">
      <c r="A56" s="382"/>
      <c r="B56" s="61" t="s">
        <v>488</v>
      </c>
      <c r="C56" s="61"/>
      <c r="D56" s="95"/>
      <c r="E56" s="620">
        <v>480</v>
      </c>
      <c r="F56" s="621"/>
      <c r="G56" s="670">
        <f t="shared" si="5"/>
      </c>
      <c r="H56" s="671"/>
      <c r="I56" s="342" t="s">
        <v>2293</v>
      </c>
      <c r="J56" s="378"/>
      <c r="K56" s="378"/>
      <c r="L56" s="378"/>
      <c r="M56" s="378"/>
      <c r="N56" s="378"/>
      <c r="O56" s="653"/>
      <c r="P56" s="31"/>
      <c r="Q56" s="738"/>
      <c r="R56" s="112" t="s">
        <v>566</v>
      </c>
      <c r="S56" s="112"/>
      <c r="T56" s="78"/>
      <c r="U56" s="702"/>
      <c r="V56" s="702"/>
      <c r="W56" s="599">
        <f t="shared" si="4"/>
      </c>
      <c r="X56" s="600"/>
      <c r="Y56" s="699" t="s">
        <v>2004</v>
      </c>
      <c r="Z56" s="700"/>
      <c r="AA56" s="700"/>
      <c r="AB56" s="700"/>
      <c r="AC56" s="700"/>
      <c r="AD56" s="700"/>
      <c r="AE56" s="701"/>
    </row>
    <row r="57" spans="1:31" ht="12.75" customHeight="1">
      <c r="A57" s="382"/>
      <c r="B57" s="61" t="s">
        <v>1374</v>
      </c>
      <c r="C57" s="84"/>
      <c r="D57" s="95"/>
      <c r="E57" s="620">
        <v>270</v>
      </c>
      <c r="F57" s="621"/>
      <c r="G57" s="670">
        <f>IF(D57="","",ROUND(E57*$D$4,-1))</f>
      </c>
      <c r="H57" s="671"/>
      <c r="I57" s="342" t="s">
        <v>2294</v>
      </c>
      <c r="J57" s="378"/>
      <c r="K57" s="378"/>
      <c r="L57" s="378"/>
      <c r="M57" s="378"/>
      <c r="N57" s="378"/>
      <c r="O57" s="653"/>
      <c r="P57" s="31"/>
      <c r="Q57" s="738"/>
      <c r="R57" s="112" t="s">
        <v>567</v>
      </c>
      <c r="S57" s="112"/>
      <c r="T57" s="78"/>
      <c r="U57" s="702">
        <v>0</v>
      </c>
      <c r="V57" s="702"/>
      <c r="W57" s="599">
        <f t="shared" si="4"/>
      </c>
      <c r="X57" s="600"/>
      <c r="Y57" s="699" t="s">
        <v>2005</v>
      </c>
      <c r="Z57" s="700"/>
      <c r="AA57" s="700"/>
      <c r="AB57" s="700"/>
      <c r="AC57" s="700"/>
      <c r="AD57" s="700"/>
      <c r="AE57" s="701"/>
    </row>
    <row r="58" spans="1:31" ht="12.75" customHeight="1">
      <c r="A58" s="382"/>
      <c r="B58" s="61" t="s">
        <v>1375</v>
      </c>
      <c r="C58" s="84"/>
      <c r="D58" s="95"/>
      <c r="E58" s="620">
        <v>270</v>
      </c>
      <c r="F58" s="621"/>
      <c r="G58" s="670">
        <f t="shared" si="5"/>
      </c>
      <c r="H58" s="671"/>
      <c r="I58" s="675" t="s">
        <v>2295</v>
      </c>
      <c r="J58" s="489"/>
      <c r="K58" s="489"/>
      <c r="L58" s="489"/>
      <c r="M58" s="489"/>
      <c r="N58" s="489"/>
      <c r="O58" s="676"/>
      <c r="P58" s="31"/>
      <c r="Q58" s="738"/>
      <c r="R58" s="112" t="s">
        <v>568</v>
      </c>
      <c r="S58" s="112"/>
      <c r="T58" s="78"/>
      <c r="U58" s="702">
        <v>0</v>
      </c>
      <c r="V58" s="702"/>
      <c r="W58" s="599">
        <f t="shared" si="4"/>
      </c>
      <c r="X58" s="600"/>
      <c r="Y58" s="699" t="s">
        <v>2006</v>
      </c>
      <c r="Z58" s="700"/>
      <c r="AA58" s="700"/>
      <c r="AB58" s="700"/>
      <c r="AC58" s="700"/>
      <c r="AD58" s="700"/>
      <c r="AE58" s="701"/>
    </row>
    <row r="59" spans="1:31" ht="12.75" customHeight="1">
      <c r="A59" s="382"/>
      <c r="B59" s="84" t="s">
        <v>1818</v>
      </c>
      <c r="C59" s="61"/>
      <c r="D59" s="95"/>
      <c r="E59" s="620">
        <v>340</v>
      </c>
      <c r="F59" s="621"/>
      <c r="G59" s="670">
        <f>IF(D59="","",ROUND(E59*$D$4,-1))</f>
      </c>
      <c r="H59" s="671"/>
      <c r="I59" s="675" t="s">
        <v>1935</v>
      </c>
      <c r="J59" s="489"/>
      <c r="K59" s="489"/>
      <c r="L59" s="489"/>
      <c r="M59" s="489"/>
      <c r="N59" s="489"/>
      <c r="O59" s="676"/>
      <c r="P59" s="31"/>
      <c r="Q59" s="738"/>
      <c r="R59" s="113" t="s">
        <v>569</v>
      </c>
      <c r="S59" s="113"/>
      <c r="T59" s="78"/>
      <c r="U59" s="721">
        <v>0</v>
      </c>
      <c r="V59" s="721"/>
      <c r="W59" s="599">
        <f t="shared" si="4"/>
      </c>
      <c r="X59" s="600"/>
      <c r="Y59" s="699" t="s">
        <v>2007</v>
      </c>
      <c r="Z59" s="700"/>
      <c r="AA59" s="700"/>
      <c r="AB59" s="700"/>
      <c r="AC59" s="700"/>
      <c r="AD59" s="700"/>
      <c r="AE59" s="701"/>
    </row>
    <row r="60" spans="1:31" ht="12.75" customHeight="1">
      <c r="A60" s="382"/>
      <c r="B60" s="84" t="s">
        <v>1819</v>
      </c>
      <c r="C60" s="61"/>
      <c r="D60" s="95"/>
      <c r="E60" s="620">
        <v>310</v>
      </c>
      <c r="F60" s="621"/>
      <c r="G60" s="670">
        <f>IF(D60="","",ROUND(E60*$D$4,-1))</f>
      </c>
      <c r="H60" s="671"/>
      <c r="I60" s="675" t="s">
        <v>2296</v>
      </c>
      <c r="J60" s="489"/>
      <c r="K60" s="489"/>
      <c r="L60" s="489"/>
      <c r="M60" s="489"/>
      <c r="N60" s="489"/>
      <c r="O60" s="676"/>
      <c r="P60" s="31"/>
      <c r="Q60" s="739"/>
      <c r="R60" s="404" t="s">
        <v>991</v>
      </c>
      <c r="S60" s="404"/>
      <c r="T60" s="415"/>
      <c r="U60" s="723">
        <f>SUBTOTAL(9,U44:V59)</f>
        <v>800</v>
      </c>
      <c r="V60" s="724"/>
      <c r="W60" s="723">
        <f>SUBTOTAL(9,W44:X59)</f>
        <v>0</v>
      </c>
      <c r="X60" s="724"/>
      <c r="Y60" s="694"/>
      <c r="Z60" s="695"/>
      <c r="AA60" s="695"/>
      <c r="AB60" s="695"/>
      <c r="AC60" s="695"/>
      <c r="AD60" s="695"/>
      <c r="AE60" s="696"/>
    </row>
    <row r="61" spans="1:31" ht="12.75" customHeight="1">
      <c r="A61" s="382"/>
      <c r="B61" s="61" t="s">
        <v>897</v>
      </c>
      <c r="C61" s="61"/>
      <c r="D61" s="95"/>
      <c r="E61" s="620">
        <v>340</v>
      </c>
      <c r="F61" s="621"/>
      <c r="G61" s="670">
        <f>IF(D61="","",ROUND(E61*$D$4,-1))</f>
      </c>
      <c r="H61" s="671"/>
      <c r="I61" s="675" t="s">
        <v>1936</v>
      </c>
      <c r="J61" s="489"/>
      <c r="K61" s="489"/>
      <c r="L61" s="489"/>
      <c r="M61" s="489"/>
      <c r="N61" s="489"/>
      <c r="O61" s="676"/>
      <c r="P61" s="31"/>
      <c r="Q61" s="718" t="s">
        <v>1293</v>
      </c>
      <c r="R61" s="108" t="s">
        <v>1288</v>
      </c>
      <c r="S61" s="111"/>
      <c r="T61" s="78"/>
      <c r="U61" s="722">
        <v>240</v>
      </c>
      <c r="V61" s="722"/>
      <c r="W61" s="599">
        <f aca="true" t="shared" si="6" ref="W61:W72">IF(T61="","",ROUND(U61*$D$4,-1))</f>
      </c>
      <c r="X61" s="600"/>
      <c r="Y61" s="731" t="s">
        <v>2008</v>
      </c>
      <c r="Z61" s="732"/>
      <c r="AA61" s="732"/>
      <c r="AB61" s="732"/>
      <c r="AC61" s="732"/>
      <c r="AD61" s="732"/>
      <c r="AE61" s="733"/>
    </row>
    <row r="62" spans="1:31" ht="12.75" customHeight="1">
      <c r="A62" s="382"/>
      <c r="B62" s="61" t="s">
        <v>1348</v>
      </c>
      <c r="C62" s="61"/>
      <c r="D62" s="95"/>
      <c r="E62" s="620">
        <v>340</v>
      </c>
      <c r="F62" s="621"/>
      <c r="G62" s="670">
        <f>IF(D62="","",ROUND(E62*$D$4,-1))</f>
      </c>
      <c r="H62" s="671"/>
      <c r="I62" s="675" t="s">
        <v>1937</v>
      </c>
      <c r="J62" s="489"/>
      <c r="K62" s="489"/>
      <c r="L62" s="489"/>
      <c r="M62" s="489"/>
      <c r="N62" s="489"/>
      <c r="O62" s="676"/>
      <c r="P62" s="31"/>
      <c r="Q62" s="719"/>
      <c r="R62" s="109" t="s">
        <v>582</v>
      </c>
      <c r="S62" s="118"/>
      <c r="T62" s="78"/>
      <c r="U62" s="702">
        <v>0</v>
      </c>
      <c r="V62" s="702"/>
      <c r="W62" s="702">
        <v>0</v>
      </c>
      <c r="X62" s="702"/>
      <c r="Y62" s="728"/>
      <c r="Z62" s="729"/>
      <c r="AA62" s="729"/>
      <c r="AB62" s="729"/>
      <c r="AC62" s="729"/>
      <c r="AD62" s="729"/>
      <c r="AE62" s="730"/>
    </row>
    <row r="63" spans="1:31" ht="12.75" customHeight="1">
      <c r="A63" s="382"/>
      <c r="B63" s="61" t="s">
        <v>1349</v>
      </c>
      <c r="C63" s="61"/>
      <c r="D63" s="95"/>
      <c r="E63" s="620">
        <v>350</v>
      </c>
      <c r="F63" s="621"/>
      <c r="G63" s="670">
        <f t="shared" si="5"/>
      </c>
      <c r="H63" s="671"/>
      <c r="I63" s="675" t="s">
        <v>1938</v>
      </c>
      <c r="J63" s="489"/>
      <c r="K63" s="489"/>
      <c r="L63" s="489"/>
      <c r="M63" s="489"/>
      <c r="N63" s="489"/>
      <c r="O63" s="676"/>
      <c r="P63" s="31"/>
      <c r="Q63" s="719"/>
      <c r="R63" s="109" t="s">
        <v>1301</v>
      </c>
      <c r="S63" s="118"/>
      <c r="T63" s="78"/>
      <c r="U63" s="717">
        <v>290</v>
      </c>
      <c r="V63" s="717"/>
      <c r="W63" s="599">
        <f>IF(T63="","",ROUND(U63*$D$4,-1))</f>
      </c>
      <c r="X63" s="600"/>
      <c r="Y63" s="725" t="s">
        <v>2009</v>
      </c>
      <c r="Z63" s="726"/>
      <c r="AA63" s="726"/>
      <c r="AB63" s="726"/>
      <c r="AC63" s="726"/>
      <c r="AD63" s="726"/>
      <c r="AE63" s="727"/>
    </row>
    <row r="64" spans="1:31" ht="12.75" customHeight="1">
      <c r="A64" s="382"/>
      <c r="B64" s="61" t="s">
        <v>1376</v>
      </c>
      <c r="C64" s="61"/>
      <c r="D64" s="95"/>
      <c r="E64" s="620">
        <v>290</v>
      </c>
      <c r="F64" s="621"/>
      <c r="G64" s="670">
        <f>IF(D64="","",ROUND(E64*$D$4,-1))</f>
      </c>
      <c r="H64" s="671"/>
      <c r="I64" s="675" t="s">
        <v>1939</v>
      </c>
      <c r="J64" s="489"/>
      <c r="K64" s="489"/>
      <c r="L64" s="489"/>
      <c r="M64" s="489"/>
      <c r="N64" s="489"/>
      <c r="O64" s="676"/>
      <c r="P64" s="31"/>
      <c r="Q64" s="719"/>
      <c r="R64" s="109" t="s">
        <v>1302</v>
      </c>
      <c r="S64" s="118"/>
      <c r="T64" s="78"/>
      <c r="U64" s="717">
        <v>330</v>
      </c>
      <c r="V64" s="717"/>
      <c r="W64" s="599">
        <f>IF(T64="","",ROUND(U64*$D$4,-1))</f>
      </c>
      <c r="X64" s="600"/>
      <c r="Y64" s="699" t="s">
        <v>2512</v>
      </c>
      <c r="Z64" s="700"/>
      <c r="AA64" s="700"/>
      <c r="AB64" s="700"/>
      <c r="AC64" s="700"/>
      <c r="AD64" s="700"/>
      <c r="AE64" s="701"/>
    </row>
    <row r="65" spans="1:31" ht="12.75" customHeight="1">
      <c r="A65" s="382"/>
      <c r="B65" s="61" t="s">
        <v>1377</v>
      </c>
      <c r="C65" s="61"/>
      <c r="D65" s="95"/>
      <c r="E65" s="620">
        <v>170</v>
      </c>
      <c r="F65" s="621"/>
      <c r="G65" s="670">
        <f t="shared" si="5"/>
      </c>
      <c r="H65" s="671"/>
      <c r="I65" s="675" t="s">
        <v>1940</v>
      </c>
      <c r="J65" s="489"/>
      <c r="K65" s="489"/>
      <c r="L65" s="489"/>
      <c r="M65" s="489"/>
      <c r="N65" s="489"/>
      <c r="O65" s="676"/>
      <c r="Q65" s="719"/>
      <c r="R65" s="109" t="s">
        <v>584</v>
      </c>
      <c r="S65" s="119"/>
      <c r="T65" s="78"/>
      <c r="U65" s="717">
        <v>270</v>
      </c>
      <c r="V65" s="717"/>
      <c r="W65" s="599">
        <f t="shared" si="6"/>
      </c>
      <c r="X65" s="600"/>
      <c r="Y65" s="699" t="s">
        <v>2010</v>
      </c>
      <c r="Z65" s="700"/>
      <c r="AA65" s="700"/>
      <c r="AB65" s="700"/>
      <c r="AC65" s="700"/>
      <c r="AD65" s="700"/>
      <c r="AE65" s="701"/>
    </row>
    <row r="66" spans="1:31" ht="12.75" customHeight="1">
      <c r="A66" s="382"/>
      <c r="B66" s="61" t="s">
        <v>950</v>
      </c>
      <c r="C66" s="61"/>
      <c r="D66" s="95"/>
      <c r="E66" s="620">
        <v>230</v>
      </c>
      <c r="F66" s="621"/>
      <c r="G66" s="670">
        <f t="shared" si="5"/>
      </c>
      <c r="H66" s="671"/>
      <c r="I66" s="675" t="s">
        <v>1941</v>
      </c>
      <c r="J66" s="489"/>
      <c r="K66" s="489"/>
      <c r="L66" s="489"/>
      <c r="M66" s="489"/>
      <c r="N66" s="489"/>
      <c r="O66" s="676"/>
      <c r="Q66" s="719"/>
      <c r="R66" s="109" t="s">
        <v>585</v>
      </c>
      <c r="S66" s="106"/>
      <c r="T66" s="78"/>
      <c r="U66" s="717">
        <v>520</v>
      </c>
      <c r="V66" s="717"/>
      <c r="W66" s="599">
        <f t="shared" si="6"/>
      </c>
      <c r="X66" s="600"/>
      <c r="Y66" s="703" t="s">
        <v>2011</v>
      </c>
      <c r="Z66" s="704"/>
      <c r="AA66" s="704"/>
      <c r="AB66" s="704"/>
      <c r="AC66" s="704"/>
      <c r="AD66" s="704"/>
      <c r="AE66" s="705"/>
    </row>
    <row r="67" spans="1:31" ht="12.75" customHeight="1">
      <c r="A67" s="382"/>
      <c r="B67" s="61" t="s">
        <v>951</v>
      </c>
      <c r="C67" s="61"/>
      <c r="D67" s="95"/>
      <c r="E67" s="620">
        <v>330</v>
      </c>
      <c r="F67" s="621"/>
      <c r="G67" s="670">
        <f t="shared" si="5"/>
      </c>
      <c r="H67" s="671"/>
      <c r="I67" s="675" t="s">
        <v>1942</v>
      </c>
      <c r="J67" s="489"/>
      <c r="K67" s="489"/>
      <c r="L67" s="489"/>
      <c r="M67" s="489"/>
      <c r="N67" s="489"/>
      <c r="O67" s="676"/>
      <c r="P67" s="31"/>
      <c r="Q67" s="719"/>
      <c r="R67" s="109" t="s">
        <v>586</v>
      </c>
      <c r="S67" s="106"/>
      <c r="T67" s="78"/>
      <c r="U67" s="702">
        <v>0</v>
      </c>
      <c r="V67" s="702"/>
      <c r="W67" s="599">
        <f t="shared" si="6"/>
      </c>
      <c r="X67" s="600"/>
      <c r="Y67" s="699" t="s">
        <v>2012</v>
      </c>
      <c r="Z67" s="700"/>
      <c r="AA67" s="700"/>
      <c r="AB67" s="700"/>
      <c r="AC67" s="700"/>
      <c r="AD67" s="700"/>
      <c r="AE67" s="701"/>
    </row>
    <row r="68" spans="1:31" ht="12.75" customHeight="1">
      <c r="A68" s="382"/>
      <c r="B68" s="61" t="s">
        <v>494</v>
      </c>
      <c r="C68" s="61"/>
      <c r="D68" s="95"/>
      <c r="E68" s="620">
        <v>220</v>
      </c>
      <c r="F68" s="621"/>
      <c r="G68" s="670">
        <f t="shared" si="5"/>
      </c>
      <c r="H68" s="671"/>
      <c r="I68" s="675" t="s">
        <v>1943</v>
      </c>
      <c r="J68" s="489"/>
      <c r="K68" s="489"/>
      <c r="L68" s="489"/>
      <c r="M68" s="489"/>
      <c r="N68" s="489"/>
      <c r="O68" s="676"/>
      <c r="P68" s="31"/>
      <c r="Q68" s="719"/>
      <c r="R68" s="109" t="s">
        <v>587</v>
      </c>
      <c r="S68" s="120"/>
      <c r="T68" s="78">
        <v>1</v>
      </c>
      <c r="U68" s="702">
        <v>0</v>
      </c>
      <c r="V68" s="702"/>
      <c r="W68" s="599">
        <f t="shared" si="6"/>
        <v>0</v>
      </c>
      <c r="X68" s="600"/>
      <c r="Y68" s="699" t="s">
        <v>2013</v>
      </c>
      <c r="Z68" s="700"/>
      <c r="AA68" s="700"/>
      <c r="AB68" s="700"/>
      <c r="AC68" s="700"/>
      <c r="AD68" s="700"/>
      <c r="AE68" s="701"/>
    </row>
    <row r="69" spans="1:31" ht="12.75" customHeight="1">
      <c r="A69" s="382"/>
      <c r="B69" s="61" t="s">
        <v>495</v>
      </c>
      <c r="C69" s="85"/>
      <c r="D69" s="95"/>
      <c r="E69" s="620">
        <v>300</v>
      </c>
      <c r="F69" s="621"/>
      <c r="G69" s="670">
        <f t="shared" si="5"/>
      </c>
      <c r="H69" s="671"/>
      <c r="I69" s="675" t="s">
        <v>1944</v>
      </c>
      <c r="J69" s="489"/>
      <c r="K69" s="489"/>
      <c r="L69" s="489"/>
      <c r="M69" s="489"/>
      <c r="N69" s="489"/>
      <c r="O69" s="676"/>
      <c r="P69" s="90"/>
      <c r="Q69" s="719"/>
      <c r="R69" s="109" t="s">
        <v>588</v>
      </c>
      <c r="S69" s="114"/>
      <c r="T69" s="78">
        <v>1</v>
      </c>
      <c r="U69" s="702">
        <v>0</v>
      </c>
      <c r="V69" s="702"/>
      <c r="W69" s="599">
        <f t="shared" si="6"/>
        <v>0</v>
      </c>
      <c r="X69" s="600"/>
      <c r="Y69" s="699" t="s">
        <v>2014</v>
      </c>
      <c r="Z69" s="700"/>
      <c r="AA69" s="700"/>
      <c r="AB69" s="700"/>
      <c r="AC69" s="700"/>
      <c r="AD69" s="700"/>
      <c r="AE69" s="701"/>
    </row>
    <row r="70" spans="1:31" ht="12.75" customHeight="1">
      <c r="A70" s="382"/>
      <c r="B70" s="85" t="s">
        <v>898</v>
      </c>
      <c r="C70" s="61"/>
      <c r="D70" s="95"/>
      <c r="E70" s="620">
        <v>220</v>
      </c>
      <c r="F70" s="621"/>
      <c r="G70" s="670">
        <f t="shared" si="5"/>
      </c>
      <c r="H70" s="671"/>
      <c r="I70" s="675" t="s">
        <v>1945</v>
      </c>
      <c r="J70" s="489"/>
      <c r="K70" s="489"/>
      <c r="L70" s="489"/>
      <c r="M70" s="489"/>
      <c r="N70" s="489"/>
      <c r="O70" s="676"/>
      <c r="P70" s="90"/>
      <c r="Q70" s="719"/>
      <c r="R70" s="109" t="s">
        <v>1289</v>
      </c>
      <c r="S70" s="114"/>
      <c r="T70" s="78">
        <v>1</v>
      </c>
      <c r="U70" s="702">
        <v>0</v>
      </c>
      <c r="V70" s="702"/>
      <c r="W70" s="599">
        <f t="shared" si="6"/>
        <v>0</v>
      </c>
      <c r="X70" s="600"/>
      <c r="Y70" s="699" t="s">
        <v>2015</v>
      </c>
      <c r="Z70" s="700"/>
      <c r="AA70" s="700"/>
      <c r="AB70" s="700"/>
      <c r="AC70" s="700"/>
      <c r="AD70" s="700"/>
      <c r="AE70" s="701"/>
    </row>
    <row r="71" spans="1:31" ht="12.75" customHeight="1">
      <c r="A71" s="382"/>
      <c r="B71" s="61" t="s">
        <v>496</v>
      </c>
      <c r="C71" s="61"/>
      <c r="D71" s="95"/>
      <c r="E71" s="620">
        <v>260</v>
      </c>
      <c r="F71" s="621"/>
      <c r="G71" s="670">
        <f t="shared" si="5"/>
      </c>
      <c r="H71" s="671"/>
      <c r="I71" s="675" t="s">
        <v>1946</v>
      </c>
      <c r="J71" s="489"/>
      <c r="K71" s="489"/>
      <c r="L71" s="489"/>
      <c r="M71" s="489"/>
      <c r="N71" s="489"/>
      <c r="O71" s="676"/>
      <c r="P71" s="90"/>
      <c r="Q71" s="719"/>
      <c r="R71" s="109" t="s">
        <v>589</v>
      </c>
      <c r="S71" s="114"/>
      <c r="T71" s="78">
        <v>1</v>
      </c>
      <c r="U71" s="702">
        <v>0</v>
      </c>
      <c r="V71" s="702"/>
      <c r="W71" s="599">
        <f t="shared" si="6"/>
        <v>0</v>
      </c>
      <c r="X71" s="600"/>
      <c r="Y71" s="699" t="s">
        <v>2016</v>
      </c>
      <c r="Z71" s="700"/>
      <c r="AA71" s="700"/>
      <c r="AB71" s="700"/>
      <c r="AC71" s="700"/>
      <c r="AD71" s="700"/>
      <c r="AE71" s="701"/>
    </row>
    <row r="72" spans="1:31" ht="12.75" customHeight="1">
      <c r="A72" s="382"/>
      <c r="B72" s="61" t="s">
        <v>1465</v>
      </c>
      <c r="C72" s="61"/>
      <c r="D72" s="95"/>
      <c r="E72" s="620">
        <v>250</v>
      </c>
      <c r="F72" s="621"/>
      <c r="G72" s="670">
        <f>IF(D72="","",ROUND(E72*$D$4,-1))</f>
      </c>
      <c r="H72" s="671"/>
      <c r="I72" s="675" t="s">
        <v>1947</v>
      </c>
      <c r="J72" s="489"/>
      <c r="K72" s="489"/>
      <c r="L72" s="489"/>
      <c r="M72" s="489"/>
      <c r="N72" s="489"/>
      <c r="O72" s="676"/>
      <c r="P72" s="53"/>
      <c r="Q72" s="719"/>
      <c r="R72" s="110" t="s">
        <v>590</v>
      </c>
      <c r="S72" s="115"/>
      <c r="T72" s="78">
        <v>1</v>
      </c>
      <c r="U72" s="702">
        <v>0</v>
      </c>
      <c r="V72" s="702"/>
      <c r="W72" s="599">
        <f t="shared" si="6"/>
        <v>0</v>
      </c>
      <c r="X72" s="600"/>
      <c r="Y72" s="699" t="s">
        <v>2017</v>
      </c>
      <c r="Z72" s="700"/>
      <c r="AA72" s="700"/>
      <c r="AB72" s="700"/>
      <c r="AC72" s="700"/>
      <c r="AD72" s="700"/>
      <c r="AE72" s="701"/>
    </row>
    <row r="73" spans="1:31" ht="12.75" customHeight="1">
      <c r="A73" s="382"/>
      <c r="B73" s="61" t="s">
        <v>1466</v>
      </c>
      <c r="C73" s="61"/>
      <c r="D73" s="95"/>
      <c r="E73" s="620">
        <v>280</v>
      </c>
      <c r="F73" s="621"/>
      <c r="G73" s="670">
        <f t="shared" si="5"/>
      </c>
      <c r="H73" s="671"/>
      <c r="I73" s="675" t="s">
        <v>1948</v>
      </c>
      <c r="J73" s="489"/>
      <c r="K73" s="489"/>
      <c r="L73" s="489"/>
      <c r="M73" s="489"/>
      <c r="N73" s="489"/>
      <c r="O73" s="676"/>
      <c r="Q73" s="720"/>
      <c r="R73" s="403" t="s">
        <v>991</v>
      </c>
      <c r="S73" s="404"/>
      <c r="T73" s="415"/>
      <c r="U73" s="601">
        <f>SUBTOTAL(9,U61:V72)</f>
        <v>1650</v>
      </c>
      <c r="V73" s="602"/>
      <c r="W73" s="601">
        <f>SUBTOTAL(9,W61:X72)</f>
        <v>0</v>
      </c>
      <c r="X73" s="602"/>
      <c r="Y73" s="694"/>
      <c r="Z73" s="695"/>
      <c r="AA73" s="695"/>
      <c r="AB73" s="695"/>
      <c r="AC73" s="695"/>
      <c r="AD73" s="695"/>
      <c r="AE73" s="696"/>
    </row>
    <row r="74" spans="1:31" ht="12.75" customHeight="1">
      <c r="A74" s="382"/>
      <c r="B74" s="61" t="s">
        <v>959</v>
      </c>
      <c r="C74" s="61"/>
      <c r="D74" s="95"/>
      <c r="E74" s="620">
        <v>410</v>
      </c>
      <c r="F74" s="621"/>
      <c r="G74" s="670">
        <f t="shared" si="5"/>
      </c>
      <c r="H74" s="671"/>
      <c r="I74" s="675" t="s">
        <v>2297</v>
      </c>
      <c r="J74" s="489"/>
      <c r="K74" s="489"/>
      <c r="L74" s="489"/>
      <c r="M74" s="489"/>
      <c r="N74" s="489"/>
      <c r="O74" s="676"/>
      <c r="P74" s="107"/>
      <c r="Q74" s="123"/>
      <c r="R74" s="76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90"/>
      <c r="AD74" s="90"/>
      <c r="AE74" s="90"/>
    </row>
    <row r="75" spans="1:31" ht="12.75" customHeight="1">
      <c r="A75" s="382"/>
      <c r="B75" s="61" t="s">
        <v>960</v>
      </c>
      <c r="C75" s="84"/>
      <c r="D75" s="95"/>
      <c r="E75" s="620">
        <v>350</v>
      </c>
      <c r="F75" s="621"/>
      <c r="G75" s="670">
        <f t="shared" si="5"/>
      </c>
      <c r="H75" s="671"/>
      <c r="I75" s="675" t="s">
        <v>2298</v>
      </c>
      <c r="J75" s="489"/>
      <c r="K75" s="489"/>
      <c r="L75" s="489"/>
      <c r="M75" s="489"/>
      <c r="N75" s="489"/>
      <c r="O75" s="676"/>
      <c r="Q75" s="524" t="s">
        <v>944</v>
      </c>
      <c r="R75" s="497"/>
      <c r="S75" s="497"/>
      <c r="T75" s="525"/>
      <c r="U75" s="414">
        <f>SUBTOTAL(9,E6:F86,U6:V73)</f>
        <v>38170</v>
      </c>
      <c r="V75" s="414"/>
      <c r="W75" s="414">
        <f>SUBTOTAL(9,G6:H86,W6:X73)</f>
        <v>0</v>
      </c>
      <c r="X75" s="414"/>
      <c r="Y75" s="107"/>
      <c r="Z75" s="107"/>
      <c r="AA75" s="107"/>
      <c r="AB75" s="107"/>
      <c r="AC75" s="107"/>
      <c r="AD75" s="107"/>
      <c r="AE75" s="107"/>
    </row>
    <row r="76" spans="1:31" ht="12.75" customHeight="1">
      <c r="A76" s="382"/>
      <c r="B76" s="84" t="s">
        <v>498</v>
      </c>
      <c r="C76" s="84"/>
      <c r="D76" s="95"/>
      <c r="E76" s="620">
        <v>450</v>
      </c>
      <c r="F76" s="621"/>
      <c r="G76" s="670">
        <f t="shared" si="5"/>
      </c>
      <c r="H76" s="671"/>
      <c r="I76" s="675" t="s">
        <v>1949</v>
      </c>
      <c r="J76" s="489"/>
      <c r="K76" s="489"/>
      <c r="L76" s="489"/>
      <c r="M76" s="489"/>
      <c r="N76" s="489"/>
      <c r="O76" s="676"/>
      <c r="R76" s="76"/>
      <c r="S76" s="107"/>
      <c r="T76" s="107"/>
      <c r="U76" s="107"/>
      <c r="V76" s="107"/>
      <c r="W76" s="107"/>
      <c r="X76" s="107"/>
      <c r="Y76" s="53"/>
      <c r="Z76" s="53"/>
      <c r="AA76" s="53"/>
      <c r="AB76" s="53"/>
      <c r="AC76" s="53"/>
      <c r="AD76" s="53"/>
      <c r="AE76" s="53"/>
    </row>
    <row r="77" spans="1:31" ht="12.75" customHeight="1">
      <c r="A77" s="382"/>
      <c r="B77" s="84" t="s">
        <v>900</v>
      </c>
      <c r="C77" s="84"/>
      <c r="D77" s="95"/>
      <c r="E77" s="620">
        <v>310</v>
      </c>
      <c r="F77" s="621"/>
      <c r="G77" s="670">
        <f t="shared" si="5"/>
      </c>
      <c r="H77" s="671"/>
      <c r="I77" s="675" t="s">
        <v>1950</v>
      </c>
      <c r="J77" s="489"/>
      <c r="K77" s="489"/>
      <c r="L77" s="489"/>
      <c r="M77" s="489"/>
      <c r="N77" s="489"/>
      <c r="O77" s="676"/>
      <c r="Q77" s="12"/>
      <c r="R77" s="520" t="s">
        <v>215</v>
      </c>
      <c r="S77" s="494"/>
      <c r="T77" s="494"/>
      <c r="U77" s="516" t="s">
        <v>988</v>
      </c>
      <c r="V77" s="516"/>
      <c r="W77" s="490" t="s">
        <v>989</v>
      </c>
      <c r="X77" s="490"/>
      <c r="Y77" s="494" t="s">
        <v>216</v>
      </c>
      <c r="Z77" s="494"/>
      <c r="AA77" s="494"/>
      <c r="AB77" s="494"/>
      <c r="AC77" s="494"/>
      <c r="AD77" s="494"/>
      <c r="AE77" s="495"/>
    </row>
    <row r="78" spans="1:31" ht="12.75" customHeight="1">
      <c r="A78" s="382"/>
      <c r="B78" s="84" t="s">
        <v>901</v>
      </c>
      <c r="C78" s="84"/>
      <c r="D78" s="95"/>
      <c r="E78" s="620">
        <v>240</v>
      </c>
      <c r="F78" s="621"/>
      <c r="G78" s="670">
        <f t="shared" si="5"/>
      </c>
      <c r="H78" s="671"/>
      <c r="I78" s="675" t="s">
        <v>1951</v>
      </c>
      <c r="J78" s="489"/>
      <c r="K78" s="489"/>
      <c r="L78" s="489"/>
      <c r="M78" s="489"/>
      <c r="N78" s="489"/>
      <c r="O78" s="676"/>
      <c r="P78" s="53"/>
      <c r="Q78" s="381" t="s">
        <v>2355</v>
      </c>
      <c r="R78" s="767" t="s">
        <v>2357</v>
      </c>
      <c r="S78" s="768"/>
      <c r="T78" s="769"/>
      <c r="U78" s="607">
        <v>1870</v>
      </c>
      <c r="V78" s="608"/>
      <c r="W78" s="601">
        <f>'防府市②・山口市③'!W19</f>
        <v>0</v>
      </c>
      <c r="X78" s="602"/>
      <c r="Y78" s="423" t="s">
        <v>2361</v>
      </c>
      <c r="Z78" s="424"/>
      <c r="AA78" s="424"/>
      <c r="AB78" s="424"/>
      <c r="AC78" s="424"/>
      <c r="AD78" s="424"/>
      <c r="AE78" s="425"/>
    </row>
    <row r="79" spans="1:31" ht="12.75" customHeight="1">
      <c r="A79" s="383"/>
      <c r="B79" s="404" t="s">
        <v>991</v>
      </c>
      <c r="C79" s="404"/>
      <c r="D79" s="415"/>
      <c r="E79" s="601">
        <f>SUBTOTAL(9,E46:F78)</f>
        <v>11150</v>
      </c>
      <c r="F79" s="602"/>
      <c r="G79" s="601">
        <f>SUBTOTAL(9,G46:H78)</f>
        <v>0</v>
      </c>
      <c r="H79" s="602"/>
      <c r="I79" s="661"/>
      <c r="J79" s="662"/>
      <c r="K79" s="662"/>
      <c r="L79" s="662"/>
      <c r="M79" s="662"/>
      <c r="N79" s="662"/>
      <c r="O79" s="663"/>
      <c r="Q79" s="383"/>
      <c r="R79" s="403" t="s">
        <v>991</v>
      </c>
      <c r="S79" s="404"/>
      <c r="T79" s="405"/>
      <c r="U79" s="601">
        <f>SUBTOTAL(9,U78:V78)</f>
        <v>1870</v>
      </c>
      <c r="V79" s="602"/>
      <c r="W79" s="697">
        <f>SUBTOTAL(9,W78:X78)</f>
        <v>0</v>
      </c>
      <c r="X79" s="698"/>
      <c r="Y79" s="613" t="s">
        <v>2358</v>
      </c>
      <c r="Z79" s="499"/>
      <c r="AA79" s="499"/>
      <c r="AB79" s="499"/>
      <c r="AC79" s="499"/>
      <c r="AD79" s="499"/>
      <c r="AE79" s="614"/>
    </row>
    <row r="80" spans="1:31" ht="12.75" customHeight="1">
      <c r="A80" s="687" t="s">
        <v>1291</v>
      </c>
      <c r="B80" s="104" t="s">
        <v>1290</v>
      </c>
      <c r="C80" s="101"/>
      <c r="D80" s="116"/>
      <c r="E80" s="710">
        <v>220</v>
      </c>
      <c r="F80" s="711"/>
      <c r="G80" s="670">
        <f aca="true" t="shared" si="7" ref="G80:G85">IF(D80="","",ROUND(E80*$D$4,-1))</f>
      </c>
      <c r="H80" s="671"/>
      <c r="I80" s="442" t="s">
        <v>1952</v>
      </c>
      <c r="J80" s="442"/>
      <c r="K80" s="442"/>
      <c r="L80" s="442"/>
      <c r="M80" s="442"/>
      <c r="N80" s="442"/>
      <c r="O80" s="712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</row>
    <row r="81" spans="1:31" ht="12.75" customHeight="1">
      <c r="A81" s="688"/>
      <c r="B81" s="103" t="s">
        <v>515</v>
      </c>
      <c r="C81" s="114"/>
      <c r="D81" s="121"/>
      <c r="E81" s="708">
        <v>160</v>
      </c>
      <c r="F81" s="709"/>
      <c r="G81" s="670">
        <f t="shared" si="7"/>
      </c>
      <c r="H81" s="671"/>
      <c r="I81" s="595" t="s">
        <v>1953</v>
      </c>
      <c r="J81" s="595"/>
      <c r="K81" s="595"/>
      <c r="L81" s="595"/>
      <c r="M81" s="595"/>
      <c r="N81" s="595"/>
      <c r="O81" s="596"/>
      <c r="Q81" s="524" t="s">
        <v>2356</v>
      </c>
      <c r="R81" s="497"/>
      <c r="S81" s="497"/>
      <c r="T81" s="525"/>
      <c r="U81" s="765">
        <f>SUBTOTAL(9,U78:V79)</f>
        <v>1870</v>
      </c>
      <c r="V81" s="766"/>
      <c r="W81" s="765">
        <f>SUBTOTAL(9,W78:X79)</f>
        <v>0</v>
      </c>
      <c r="X81" s="766"/>
      <c r="Y81" s="53"/>
      <c r="Z81" s="53"/>
      <c r="AA81" s="53"/>
      <c r="AB81" s="53"/>
      <c r="AC81" s="53"/>
      <c r="AD81" s="53"/>
      <c r="AE81" s="53"/>
    </row>
    <row r="82" spans="1:31" ht="12.75" customHeight="1">
      <c r="A82" s="688"/>
      <c r="B82" s="103" t="s">
        <v>571</v>
      </c>
      <c r="C82" s="114"/>
      <c r="D82" s="131"/>
      <c r="E82" s="708">
        <v>170</v>
      </c>
      <c r="F82" s="709"/>
      <c r="G82" s="670">
        <f t="shared" si="7"/>
      </c>
      <c r="H82" s="671"/>
      <c r="I82" s="595" t="s">
        <v>1954</v>
      </c>
      <c r="J82" s="595"/>
      <c r="K82" s="595"/>
      <c r="L82" s="595"/>
      <c r="M82" s="595"/>
      <c r="N82" s="595"/>
      <c r="O82" s="596"/>
      <c r="P82" s="53"/>
      <c r="Q82" s="691" t="s">
        <v>2362</v>
      </c>
      <c r="R82" s="692"/>
      <c r="S82" s="692"/>
      <c r="T82" s="693"/>
      <c r="U82" s="414">
        <f>SUM('山口市①'!U76,U75,U81)</f>
        <v>74370</v>
      </c>
      <c r="V82" s="414"/>
      <c r="W82" s="690">
        <f>SUM('山口市①'!W76,W75,W81)</f>
        <v>0</v>
      </c>
      <c r="X82" s="690"/>
      <c r="Y82" s="53"/>
      <c r="Z82" s="53"/>
      <c r="AA82" s="53"/>
      <c r="AB82" s="53"/>
      <c r="AC82" s="53"/>
      <c r="AD82" s="53"/>
      <c r="AE82" s="53"/>
    </row>
    <row r="83" spans="1:31" ht="12.75" customHeight="1">
      <c r="A83" s="688"/>
      <c r="B83" s="103" t="s">
        <v>572</v>
      </c>
      <c r="C83" s="105"/>
      <c r="D83" s="131"/>
      <c r="E83" s="706">
        <v>0</v>
      </c>
      <c r="F83" s="707"/>
      <c r="G83" s="670">
        <f t="shared" si="7"/>
      </c>
      <c r="H83" s="671"/>
      <c r="I83" s="595" t="s">
        <v>1955</v>
      </c>
      <c r="J83" s="595"/>
      <c r="K83" s="595"/>
      <c r="L83" s="595"/>
      <c r="M83" s="595"/>
      <c r="N83" s="595"/>
      <c r="O83" s="596"/>
      <c r="P83" s="53"/>
      <c r="Y83" s="53"/>
      <c r="Z83" s="53"/>
      <c r="AA83" s="53"/>
      <c r="AB83" s="53"/>
      <c r="AC83" s="53"/>
      <c r="AD83" s="53"/>
      <c r="AE83" s="53"/>
    </row>
    <row r="84" spans="1:31" ht="12.75" customHeight="1">
      <c r="A84" s="688"/>
      <c r="B84" s="103" t="s">
        <v>573</v>
      </c>
      <c r="C84" s="114"/>
      <c r="D84" s="131"/>
      <c r="E84" s="706">
        <v>0</v>
      </c>
      <c r="F84" s="707"/>
      <c r="G84" s="670">
        <f t="shared" si="7"/>
      </c>
      <c r="H84" s="671"/>
      <c r="I84" s="595" t="s">
        <v>1956</v>
      </c>
      <c r="J84" s="595"/>
      <c r="K84" s="595"/>
      <c r="L84" s="595"/>
      <c r="M84" s="595"/>
      <c r="N84" s="595"/>
      <c r="O84" s="596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</row>
    <row r="85" spans="1:31" ht="12.75" customHeight="1">
      <c r="A85" s="688"/>
      <c r="B85" s="102" t="s">
        <v>574</v>
      </c>
      <c r="C85" s="115"/>
      <c r="D85" s="131"/>
      <c r="E85" s="715">
        <v>0</v>
      </c>
      <c r="F85" s="716"/>
      <c r="G85" s="670">
        <f t="shared" si="7"/>
      </c>
      <c r="H85" s="671"/>
      <c r="I85" s="713" t="s">
        <v>1957</v>
      </c>
      <c r="J85" s="713"/>
      <c r="K85" s="713"/>
      <c r="L85" s="713"/>
      <c r="M85" s="713"/>
      <c r="N85" s="713"/>
      <c r="O85" s="714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ht="12.75" customHeight="1">
      <c r="A86" s="689"/>
      <c r="B86" s="408" t="s">
        <v>991</v>
      </c>
      <c r="C86" s="409"/>
      <c r="D86" s="410"/>
      <c r="E86" s="601">
        <f>SUBTOTAL(9,E80:F85)</f>
        <v>550</v>
      </c>
      <c r="F86" s="602"/>
      <c r="G86" s="601">
        <f>SUBTOTAL(9,G80:H85)</f>
        <v>0</v>
      </c>
      <c r="H86" s="602"/>
      <c r="I86" s="613"/>
      <c r="J86" s="499"/>
      <c r="K86" s="499"/>
      <c r="L86" s="499"/>
      <c r="M86" s="499"/>
      <c r="N86" s="499"/>
      <c r="O86" s="614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</row>
    <row r="87" spans="1:31" ht="12.75" customHeight="1">
      <c r="A87" s="686" t="str">
        <f>'集計表'!A131</f>
        <v>株式会社毎日メディアサービス山口</v>
      </c>
      <c r="B87" s="686"/>
      <c r="C87" s="686"/>
      <c r="D87" s="686"/>
      <c r="E87" s="686"/>
      <c r="F87" s="686"/>
      <c r="G87" s="686"/>
      <c r="H87" s="686"/>
      <c r="I87" s="686"/>
      <c r="J87" s="686"/>
      <c r="K87" s="686"/>
      <c r="L87" s="686"/>
      <c r="M87" s="686"/>
      <c r="N87" s="686"/>
      <c r="O87" s="686"/>
      <c r="P87" s="686"/>
      <c r="Q87" s="686"/>
      <c r="R87" s="686"/>
      <c r="S87" s="686"/>
      <c r="T87" s="686"/>
      <c r="U87" s="686"/>
      <c r="V87" s="686"/>
      <c r="W87" s="686"/>
      <c r="X87" s="686"/>
      <c r="Y87" s="686"/>
      <c r="Z87" s="686"/>
      <c r="AA87" s="686"/>
      <c r="AB87" s="686"/>
      <c r="AC87" s="686"/>
      <c r="AD87" s="686"/>
      <c r="AE87" s="686"/>
    </row>
    <row r="88" spans="2:15" ht="12.75" customHeight="1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</row>
    <row r="89" ht="12.75" customHeight="1"/>
    <row r="90" ht="12.75" customHeight="1"/>
    <row r="91" spans="2:15" ht="12.75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</row>
    <row r="92" ht="12.75" customHeight="1"/>
    <row r="93" ht="12.75" customHeight="1"/>
    <row r="94" ht="12.75" customHeight="1"/>
    <row r="95" ht="12.75" customHeight="1"/>
    <row r="96" ht="12.75" customHeight="1"/>
  </sheetData>
  <sheetProtection password="DE98" sheet="1"/>
  <protectedRanges>
    <protectedRange sqref="D4" name="範囲1"/>
    <protectedRange sqref="W6:X19 T6:T19" name="範囲1_1_1"/>
    <protectedRange sqref="T44:T59 W44:X59 W61:X61 T21:T42 W21:X42 W63:X72 T61:T72" name="範囲1_1_2"/>
    <protectedRange sqref="D80:D85 A87 A82" name="範囲1_3"/>
    <protectedRange sqref="G80:H85 G46:H78" name="範囲1_1_5"/>
    <protectedRange sqref="D46:D78" name="範囲1_7"/>
    <protectedRange sqref="G23:H44" name="範囲1_1_1_1"/>
    <protectedRange sqref="D23:D44" name="範囲1_4_1"/>
    <protectedRange sqref="G6:H21" name="範囲1_1_3_1"/>
    <protectedRange sqref="D6:D21" name="範囲1_5_1"/>
  </protectedRanges>
  <mergeCells count="530">
    <mergeCell ref="U64:V64"/>
    <mergeCell ref="R60:T60"/>
    <mergeCell ref="W65:X65"/>
    <mergeCell ref="Y61:AE61"/>
    <mergeCell ref="Y78:AE78"/>
    <mergeCell ref="U81:V81"/>
    <mergeCell ref="Q81:T81"/>
    <mergeCell ref="Q78:Q79"/>
    <mergeCell ref="R78:T78"/>
    <mergeCell ref="Y79:AE79"/>
    <mergeCell ref="Y65:AE65"/>
    <mergeCell ref="U47:V47"/>
    <mergeCell ref="E44:F44"/>
    <mergeCell ref="G58:H58"/>
    <mergeCell ref="G56:H56"/>
    <mergeCell ref="G59:H59"/>
    <mergeCell ref="I59:O59"/>
    <mergeCell ref="G54:H54"/>
    <mergeCell ref="G52:H52"/>
    <mergeCell ref="E58:F58"/>
    <mergeCell ref="W81:X81"/>
    <mergeCell ref="W77:X77"/>
    <mergeCell ref="Y77:AE77"/>
    <mergeCell ref="U78:V78"/>
    <mergeCell ref="W78:X78"/>
    <mergeCell ref="E65:F65"/>
    <mergeCell ref="R79:T79"/>
    <mergeCell ref="U79:V79"/>
    <mergeCell ref="I65:O65"/>
    <mergeCell ref="U65:V65"/>
    <mergeCell ref="G47:H47"/>
    <mergeCell ref="E47:F47"/>
    <mergeCell ref="E56:F56"/>
    <mergeCell ref="G53:H53"/>
    <mergeCell ref="G57:H57"/>
    <mergeCell ref="R43:T43"/>
    <mergeCell ref="E43:F43"/>
    <mergeCell ref="G46:H46"/>
    <mergeCell ref="G48:H48"/>
    <mergeCell ref="I57:O57"/>
    <mergeCell ref="W43:X43"/>
    <mergeCell ref="U43:V43"/>
    <mergeCell ref="U53:V53"/>
    <mergeCell ref="W44:X44"/>
    <mergeCell ref="W45:X45"/>
    <mergeCell ref="W46:X46"/>
    <mergeCell ref="U46:V46"/>
    <mergeCell ref="W49:X49"/>
    <mergeCell ref="W50:X50"/>
    <mergeCell ref="U45:V45"/>
    <mergeCell ref="B22:D22"/>
    <mergeCell ref="E15:F15"/>
    <mergeCell ref="E17:F17"/>
    <mergeCell ref="E19:F19"/>
    <mergeCell ref="W37:X37"/>
    <mergeCell ref="U32:V32"/>
    <mergeCell ref="U28:V28"/>
    <mergeCell ref="W25:X25"/>
    <mergeCell ref="W36:X36"/>
    <mergeCell ref="E33:F33"/>
    <mergeCell ref="G16:H16"/>
    <mergeCell ref="E18:F18"/>
    <mergeCell ref="G18:H18"/>
    <mergeCell ref="E34:F34"/>
    <mergeCell ref="G31:H31"/>
    <mergeCell ref="E31:F31"/>
    <mergeCell ref="E28:F28"/>
    <mergeCell ref="G28:H28"/>
    <mergeCell ref="G34:H34"/>
    <mergeCell ref="G33:H33"/>
    <mergeCell ref="U58:V58"/>
    <mergeCell ref="B79:D79"/>
    <mergeCell ref="E79:F79"/>
    <mergeCell ref="G69:H69"/>
    <mergeCell ref="G66:H66"/>
    <mergeCell ref="G65:H65"/>
    <mergeCell ref="E73:F73"/>
    <mergeCell ref="G78:H78"/>
    <mergeCell ref="E71:F71"/>
    <mergeCell ref="E70:F70"/>
    <mergeCell ref="W28:X28"/>
    <mergeCell ref="W32:X32"/>
    <mergeCell ref="U39:V39"/>
    <mergeCell ref="U42:V42"/>
    <mergeCell ref="W34:X34"/>
    <mergeCell ref="U30:V30"/>
    <mergeCell ref="U38:V38"/>
    <mergeCell ref="W42:X42"/>
    <mergeCell ref="U41:V41"/>
    <mergeCell ref="I38:O38"/>
    <mergeCell ref="U40:V40"/>
    <mergeCell ref="U35:V35"/>
    <mergeCell ref="U34:V34"/>
    <mergeCell ref="I39:O39"/>
    <mergeCell ref="U24:V24"/>
    <mergeCell ref="I28:O28"/>
    <mergeCell ref="I32:O32"/>
    <mergeCell ref="U31:V31"/>
    <mergeCell ref="U33:V33"/>
    <mergeCell ref="G29:H29"/>
    <mergeCell ref="I31:O31"/>
    <mergeCell ref="G43:H43"/>
    <mergeCell ref="G41:H41"/>
    <mergeCell ref="E35:F35"/>
    <mergeCell ref="E36:F36"/>
    <mergeCell ref="G32:H32"/>
    <mergeCell ref="E38:F38"/>
    <mergeCell ref="G42:H42"/>
    <mergeCell ref="E42:F42"/>
    <mergeCell ref="G37:H37"/>
    <mergeCell ref="G38:H38"/>
    <mergeCell ref="E39:F39"/>
    <mergeCell ref="G39:H39"/>
    <mergeCell ref="B45:D45"/>
    <mergeCell ref="E24:F24"/>
    <mergeCell ref="E41:F41"/>
    <mergeCell ref="E37:F37"/>
    <mergeCell ref="E40:F40"/>
    <mergeCell ref="E32:F32"/>
    <mergeCell ref="U26:V26"/>
    <mergeCell ref="G44:H44"/>
    <mergeCell ref="E30:F30"/>
    <mergeCell ref="G30:H30"/>
    <mergeCell ref="I41:O41"/>
    <mergeCell ref="I27:O27"/>
    <mergeCell ref="E29:F29"/>
    <mergeCell ref="I29:O29"/>
    <mergeCell ref="I44:O44"/>
    <mergeCell ref="I37:O37"/>
    <mergeCell ref="E22:F22"/>
    <mergeCell ref="E21:F21"/>
    <mergeCell ref="E20:F20"/>
    <mergeCell ref="G19:H19"/>
    <mergeCell ref="E23:F23"/>
    <mergeCell ref="E27:F27"/>
    <mergeCell ref="G25:H25"/>
    <mergeCell ref="G24:H24"/>
    <mergeCell ref="E25:F25"/>
    <mergeCell ref="E26:F26"/>
    <mergeCell ref="R22:S22"/>
    <mergeCell ref="R23:S23"/>
    <mergeCell ref="G21:H21"/>
    <mergeCell ref="G20:H20"/>
    <mergeCell ref="I18:O18"/>
    <mergeCell ref="G22:H22"/>
    <mergeCell ref="I19:O19"/>
    <mergeCell ref="R18:S18"/>
    <mergeCell ref="Y22:AE22"/>
    <mergeCell ref="E8:F8"/>
    <mergeCell ref="E11:F11"/>
    <mergeCell ref="Q6:Q20"/>
    <mergeCell ref="I23:O23"/>
    <mergeCell ref="I20:O20"/>
    <mergeCell ref="G12:H12"/>
    <mergeCell ref="G10:H10"/>
    <mergeCell ref="R21:S21"/>
    <mergeCell ref="I17:O17"/>
    <mergeCell ref="Y26:AE26"/>
    <mergeCell ref="Y31:AE31"/>
    <mergeCell ref="U25:V25"/>
    <mergeCell ref="W31:X31"/>
    <mergeCell ref="Y30:AE30"/>
    <mergeCell ref="W35:X35"/>
    <mergeCell ref="Y33:AE33"/>
    <mergeCell ref="W30:X30"/>
    <mergeCell ref="W26:X26"/>
    <mergeCell ref="U29:V29"/>
    <mergeCell ref="U22:V22"/>
    <mergeCell ref="U23:V23"/>
    <mergeCell ref="I40:O40"/>
    <mergeCell ref="I33:O33"/>
    <mergeCell ref="G35:H35"/>
    <mergeCell ref="Y23:AE23"/>
    <mergeCell ref="Y25:AE25"/>
    <mergeCell ref="Y27:AE27"/>
    <mergeCell ref="Y28:AE28"/>
    <mergeCell ref="I30:O30"/>
    <mergeCell ref="Y36:AE36"/>
    <mergeCell ref="Y34:AE34"/>
    <mergeCell ref="U27:V27"/>
    <mergeCell ref="W29:X29"/>
    <mergeCell ref="Y29:AE29"/>
    <mergeCell ref="Y37:AE37"/>
    <mergeCell ref="W27:X27"/>
    <mergeCell ref="U36:V36"/>
    <mergeCell ref="W33:X33"/>
    <mergeCell ref="U37:V37"/>
    <mergeCell ref="W23:X23"/>
    <mergeCell ref="Y43:AE43"/>
    <mergeCell ref="W38:X38"/>
    <mergeCell ref="W39:X39"/>
    <mergeCell ref="Y38:AE38"/>
    <mergeCell ref="Y24:AE24"/>
    <mergeCell ref="Y32:AE32"/>
    <mergeCell ref="Y35:AE35"/>
    <mergeCell ref="Y39:AE39"/>
    <mergeCell ref="Y41:AE41"/>
    <mergeCell ref="Y42:AE42"/>
    <mergeCell ref="W41:X41"/>
    <mergeCell ref="Y40:AE40"/>
    <mergeCell ref="W40:X40"/>
    <mergeCell ref="Y18:AE18"/>
    <mergeCell ref="U16:V16"/>
    <mergeCell ref="U17:V17"/>
    <mergeCell ref="W22:X22"/>
    <mergeCell ref="U21:V21"/>
    <mergeCell ref="W24:X24"/>
    <mergeCell ref="W20:X20"/>
    <mergeCell ref="B7:C7"/>
    <mergeCell ref="I7:O7"/>
    <mergeCell ref="U7:V7"/>
    <mergeCell ref="W13:X13"/>
    <mergeCell ref="U14:V14"/>
    <mergeCell ref="U10:V10"/>
    <mergeCell ref="U19:V19"/>
    <mergeCell ref="I16:O16"/>
    <mergeCell ref="R15:S15"/>
    <mergeCell ref="Y19:AE19"/>
    <mergeCell ref="Y16:AE16"/>
    <mergeCell ref="W18:X18"/>
    <mergeCell ref="E12:F12"/>
    <mergeCell ref="E10:F10"/>
    <mergeCell ref="U12:V12"/>
    <mergeCell ref="Y11:AE11"/>
    <mergeCell ref="G13:H13"/>
    <mergeCell ref="W12:X12"/>
    <mergeCell ref="E16:F16"/>
    <mergeCell ref="E6:F6"/>
    <mergeCell ref="U6:V6"/>
    <mergeCell ref="U9:V9"/>
    <mergeCell ref="U8:V8"/>
    <mergeCell ref="U11:V11"/>
    <mergeCell ref="R11:S11"/>
    <mergeCell ref="R8:S8"/>
    <mergeCell ref="I11:O11"/>
    <mergeCell ref="G5:H5"/>
    <mergeCell ref="R10:S10"/>
    <mergeCell ref="R12:S12"/>
    <mergeCell ref="R7:S7"/>
    <mergeCell ref="E7:F7"/>
    <mergeCell ref="F2:I2"/>
    <mergeCell ref="L2:O2"/>
    <mergeCell ref="D2:E2"/>
    <mergeCell ref="E9:F9"/>
    <mergeCell ref="G8:H8"/>
    <mergeCell ref="A6:A22"/>
    <mergeCell ref="R9:S9"/>
    <mergeCell ref="I9:O9"/>
    <mergeCell ref="E14:F14"/>
    <mergeCell ref="G11:H11"/>
    <mergeCell ref="D4:F4"/>
    <mergeCell ref="E5:F5"/>
    <mergeCell ref="E13:F13"/>
    <mergeCell ref="R5:T5"/>
    <mergeCell ref="R19:S19"/>
    <mergeCell ref="A2:C2"/>
    <mergeCell ref="D1:AB1"/>
    <mergeCell ref="AC1:AE1"/>
    <mergeCell ref="B5:D5"/>
    <mergeCell ref="G6:H6"/>
    <mergeCell ref="A4:C4"/>
    <mergeCell ref="A1:C1"/>
    <mergeCell ref="A3:C3"/>
    <mergeCell ref="D3:V3"/>
    <mergeCell ref="R2:T2"/>
    <mergeCell ref="U5:V5"/>
    <mergeCell ref="Z4:AA4"/>
    <mergeCell ref="AC4:AD4"/>
    <mergeCell ref="Y5:AE5"/>
    <mergeCell ref="W5:X5"/>
    <mergeCell ref="W3:X3"/>
    <mergeCell ref="Y3:AD3"/>
    <mergeCell ref="W2:X2"/>
    <mergeCell ref="Y10:AE10"/>
    <mergeCell ref="Y9:AE9"/>
    <mergeCell ref="Y6:AE6"/>
    <mergeCell ref="W8:X8"/>
    <mergeCell ref="W6:X6"/>
    <mergeCell ref="W10:X10"/>
    <mergeCell ref="W21:X21"/>
    <mergeCell ref="Y8:AE8"/>
    <mergeCell ref="Y7:AE7"/>
    <mergeCell ref="Y2:AE2"/>
    <mergeCell ref="I5:O5"/>
    <mergeCell ref="I6:O6"/>
    <mergeCell ref="R6:S6"/>
    <mergeCell ref="Y12:AE12"/>
    <mergeCell ref="W9:X9"/>
    <mergeCell ref="Y13:AE13"/>
    <mergeCell ref="Y21:AE21"/>
    <mergeCell ref="W19:X19"/>
    <mergeCell ref="U15:V15"/>
    <mergeCell ref="Y20:AE20"/>
    <mergeCell ref="W16:X16"/>
    <mergeCell ref="Y14:AE14"/>
    <mergeCell ref="W15:X15"/>
    <mergeCell ref="Y17:AE17"/>
    <mergeCell ref="U18:V18"/>
    <mergeCell ref="W14:X14"/>
    <mergeCell ref="R17:S17"/>
    <mergeCell ref="W11:X11"/>
    <mergeCell ref="I8:O8"/>
    <mergeCell ref="I10:O10"/>
    <mergeCell ref="I14:O14"/>
    <mergeCell ref="U13:V13"/>
    <mergeCell ref="I13:O13"/>
    <mergeCell ref="I15:O15"/>
    <mergeCell ref="I24:O24"/>
    <mergeCell ref="Y15:AE15"/>
    <mergeCell ref="W17:X17"/>
    <mergeCell ref="G7:H7"/>
    <mergeCell ref="G9:H9"/>
    <mergeCell ref="R14:S14"/>
    <mergeCell ref="R13:S13"/>
    <mergeCell ref="W7:X7"/>
    <mergeCell ref="I12:O12"/>
    <mergeCell ref="G14:H14"/>
    <mergeCell ref="U20:V20"/>
    <mergeCell ref="R20:T20"/>
    <mergeCell ref="G27:H27"/>
    <mergeCell ref="I22:O22"/>
    <mergeCell ref="G23:H23"/>
    <mergeCell ref="I21:O21"/>
    <mergeCell ref="Q21:Q43"/>
    <mergeCell ref="I36:O36"/>
    <mergeCell ref="R24:S24"/>
    <mergeCell ref="I43:O43"/>
    <mergeCell ref="G15:H15"/>
    <mergeCell ref="G17:H17"/>
    <mergeCell ref="I25:O25"/>
    <mergeCell ref="I48:O48"/>
    <mergeCell ref="G45:H45"/>
    <mergeCell ref="G36:H36"/>
    <mergeCell ref="G40:H40"/>
    <mergeCell ref="I42:O42"/>
    <mergeCell ref="I47:O47"/>
    <mergeCell ref="I45:O45"/>
    <mergeCell ref="I46:O46"/>
    <mergeCell ref="I54:O54"/>
    <mergeCell ref="E52:F52"/>
    <mergeCell ref="E45:F45"/>
    <mergeCell ref="E48:F48"/>
    <mergeCell ref="G50:H50"/>
    <mergeCell ref="I49:O49"/>
    <mergeCell ref="G49:H49"/>
    <mergeCell ref="E54:F54"/>
    <mergeCell ref="I51:O51"/>
    <mergeCell ref="I34:O34"/>
    <mergeCell ref="I35:O35"/>
    <mergeCell ref="E46:F46"/>
    <mergeCell ref="E62:F62"/>
    <mergeCell ref="E53:F53"/>
    <mergeCell ref="E60:F60"/>
    <mergeCell ref="I56:O56"/>
    <mergeCell ref="I55:O55"/>
    <mergeCell ref="I60:O60"/>
    <mergeCell ref="G51:H51"/>
    <mergeCell ref="E51:F51"/>
    <mergeCell ref="E50:F50"/>
    <mergeCell ref="E49:F49"/>
    <mergeCell ref="E55:F55"/>
    <mergeCell ref="E59:F59"/>
    <mergeCell ref="E57:F57"/>
    <mergeCell ref="E64:F64"/>
    <mergeCell ref="E67:F67"/>
    <mergeCell ref="E66:F66"/>
    <mergeCell ref="E68:F68"/>
    <mergeCell ref="I52:O52"/>
    <mergeCell ref="G55:H55"/>
    <mergeCell ref="G64:H64"/>
    <mergeCell ref="I63:O63"/>
    <mergeCell ref="E63:F63"/>
    <mergeCell ref="E61:F61"/>
    <mergeCell ref="Y56:AE56"/>
    <mergeCell ref="W55:X55"/>
    <mergeCell ref="I61:O61"/>
    <mergeCell ref="U44:V44"/>
    <mergeCell ref="G60:H60"/>
    <mergeCell ref="U51:V51"/>
    <mergeCell ref="G61:H61"/>
    <mergeCell ref="I58:O58"/>
    <mergeCell ref="I50:O50"/>
    <mergeCell ref="I53:O53"/>
    <mergeCell ref="Q44:Q60"/>
    <mergeCell ref="W47:X47"/>
    <mergeCell ref="W51:X51"/>
    <mergeCell ref="U49:V49"/>
    <mergeCell ref="U55:V55"/>
    <mergeCell ref="U52:V52"/>
    <mergeCell ref="U57:V57"/>
    <mergeCell ref="W54:X54"/>
    <mergeCell ref="W53:X53"/>
    <mergeCell ref="U60:V60"/>
    <mergeCell ref="Y53:AE53"/>
    <mergeCell ref="Y54:AE54"/>
    <mergeCell ref="U56:V56"/>
    <mergeCell ref="W48:X48"/>
    <mergeCell ref="U54:V54"/>
    <mergeCell ref="W56:X56"/>
    <mergeCell ref="U50:V50"/>
    <mergeCell ref="W52:X52"/>
    <mergeCell ref="U48:V48"/>
    <mergeCell ref="Y55:AE55"/>
    <mergeCell ref="Y44:AE44"/>
    <mergeCell ref="Y45:AE45"/>
    <mergeCell ref="Y46:AE46"/>
    <mergeCell ref="Y47:AE47"/>
    <mergeCell ref="Y48:AE48"/>
    <mergeCell ref="Y52:AE52"/>
    <mergeCell ref="Y50:AE50"/>
    <mergeCell ref="Y49:AE49"/>
    <mergeCell ref="Y51:AE51"/>
    <mergeCell ref="W63:X63"/>
    <mergeCell ref="U63:V63"/>
    <mergeCell ref="U62:V62"/>
    <mergeCell ref="U59:V59"/>
    <mergeCell ref="Y60:AE60"/>
    <mergeCell ref="U61:V61"/>
    <mergeCell ref="W60:X60"/>
    <mergeCell ref="Y63:AE63"/>
    <mergeCell ref="Y62:AE62"/>
    <mergeCell ref="Y64:AE64"/>
    <mergeCell ref="W64:X64"/>
    <mergeCell ref="W62:X62"/>
    <mergeCell ref="Y57:AE57"/>
    <mergeCell ref="W57:X57"/>
    <mergeCell ref="Y58:AE58"/>
    <mergeCell ref="Y59:AE59"/>
    <mergeCell ref="W59:X59"/>
    <mergeCell ref="W58:X58"/>
    <mergeCell ref="W61:X61"/>
    <mergeCell ref="U66:V66"/>
    <mergeCell ref="U67:V67"/>
    <mergeCell ref="E69:F69"/>
    <mergeCell ref="E76:F76"/>
    <mergeCell ref="E74:F74"/>
    <mergeCell ref="G76:H76"/>
    <mergeCell ref="G74:H74"/>
    <mergeCell ref="E75:F75"/>
    <mergeCell ref="G72:H72"/>
    <mergeCell ref="Q61:Q73"/>
    <mergeCell ref="B86:D86"/>
    <mergeCell ref="E84:F84"/>
    <mergeCell ref="G84:H84"/>
    <mergeCell ref="E86:F86"/>
    <mergeCell ref="G83:H83"/>
    <mergeCell ref="E85:F85"/>
    <mergeCell ref="G85:H85"/>
    <mergeCell ref="I82:O82"/>
    <mergeCell ref="G82:H82"/>
    <mergeCell ref="I75:O75"/>
    <mergeCell ref="I77:O77"/>
    <mergeCell ref="G79:H79"/>
    <mergeCell ref="G81:H81"/>
    <mergeCell ref="G77:H77"/>
    <mergeCell ref="I81:O81"/>
    <mergeCell ref="I76:O76"/>
    <mergeCell ref="I78:O78"/>
    <mergeCell ref="E80:F80"/>
    <mergeCell ref="G80:H80"/>
    <mergeCell ref="E77:F77"/>
    <mergeCell ref="I86:O86"/>
    <mergeCell ref="G86:H86"/>
    <mergeCell ref="I80:O80"/>
    <mergeCell ref="I85:O85"/>
    <mergeCell ref="I84:O84"/>
    <mergeCell ref="E82:F82"/>
    <mergeCell ref="E78:F78"/>
    <mergeCell ref="U82:V82"/>
    <mergeCell ref="E83:F83"/>
    <mergeCell ref="I83:O83"/>
    <mergeCell ref="I71:O71"/>
    <mergeCell ref="E81:F81"/>
    <mergeCell ref="I67:O67"/>
    <mergeCell ref="G68:H68"/>
    <mergeCell ref="G70:H70"/>
    <mergeCell ref="I73:O73"/>
    <mergeCell ref="I79:O79"/>
    <mergeCell ref="G63:H63"/>
    <mergeCell ref="I64:O64"/>
    <mergeCell ref="I66:O66"/>
    <mergeCell ref="G62:H62"/>
    <mergeCell ref="I70:O70"/>
    <mergeCell ref="I62:O62"/>
    <mergeCell ref="I69:O69"/>
    <mergeCell ref="Y66:AE66"/>
    <mergeCell ref="W68:X68"/>
    <mergeCell ref="W69:X69"/>
    <mergeCell ref="U68:V68"/>
    <mergeCell ref="W66:X66"/>
    <mergeCell ref="Y69:AE69"/>
    <mergeCell ref="Y68:AE68"/>
    <mergeCell ref="U69:V69"/>
    <mergeCell ref="W67:X67"/>
    <mergeCell ref="Y67:AE67"/>
    <mergeCell ref="G75:H75"/>
    <mergeCell ref="G67:H67"/>
    <mergeCell ref="I68:O68"/>
    <mergeCell ref="I72:O72"/>
    <mergeCell ref="G73:H73"/>
    <mergeCell ref="E72:F72"/>
    <mergeCell ref="I74:O74"/>
    <mergeCell ref="G71:H71"/>
    <mergeCell ref="Y72:AE72"/>
    <mergeCell ref="W72:X72"/>
    <mergeCell ref="Y71:AE71"/>
    <mergeCell ref="Y70:AE70"/>
    <mergeCell ref="W71:X71"/>
    <mergeCell ref="U70:V70"/>
    <mergeCell ref="U71:V71"/>
    <mergeCell ref="W70:X70"/>
    <mergeCell ref="U72:V72"/>
    <mergeCell ref="Y73:AE73"/>
    <mergeCell ref="R73:T73"/>
    <mergeCell ref="R77:T77"/>
    <mergeCell ref="U77:V77"/>
    <mergeCell ref="W73:X73"/>
    <mergeCell ref="W79:X79"/>
    <mergeCell ref="U73:V73"/>
    <mergeCell ref="U75:V75"/>
    <mergeCell ref="G26:H26"/>
    <mergeCell ref="I26:O26"/>
    <mergeCell ref="A87:AE87"/>
    <mergeCell ref="A80:A86"/>
    <mergeCell ref="A46:A79"/>
    <mergeCell ref="A23:A45"/>
    <mergeCell ref="Q75:T75"/>
    <mergeCell ref="W82:X82"/>
    <mergeCell ref="W75:X75"/>
    <mergeCell ref="Q82:T82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79" r:id="rId1"/>
  <headerFooter alignWithMargins="0">
    <oddFooter>&amp;R&amp;"MS UI Gothic,標準"&amp;10&amp;P／&amp;N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AE94"/>
  <sheetViews>
    <sheetView showZeros="0" view="pageBreakPreview" zoomScaleSheetLayoutView="100" zoomScalePageLayoutView="0" workbookViewId="0" topLeftCell="A1">
      <selection activeCell="AQ8" sqref="AQ7:AQ8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7" t="s">
        <v>316</v>
      </c>
      <c r="B1" s="158"/>
      <c r="C1" s="158"/>
      <c r="D1" s="498" t="s">
        <v>687</v>
      </c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75">
        <f>'集計表'!AD1</f>
        <v>44044</v>
      </c>
      <c r="AD1" s="175"/>
      <c r="AE1" s="176"/>
    </row>
    <row r="2" spans="1:31" ht="18.75" customHeight="1">
      <c r="A2" s="491" t="s">
        <v>973</v>
      </c>
      <c r="B2" s="492"/>
      <c r="C2" s="493"/>
      <c r="D2" s="507">
        <f>'集計表'!E2</f>
        <v>2020</v>
      </c>
      <c r="E2" s="507"/>
      <c r="F2" s="511">
        <f>'集計表'!G2</f>
        <v>-3</v>
      </c>
      <c r="G2" s="512"/>
      <c r="H2" s="512"/>
      <c r="I2" s="512"/>
      <c r="J2" s="71" t="s">
        <v>1809</v>
      </c>
      <c r="K2" s="3" t="s">
        <v>655</v>
      </c>
      <c r="L2" s="511">
        <f>'集計表'!M2</f>
        <v>-1</v>
      </c>
      <c r="M2" s="512"/>
      <c r="N2" s="512"/>
      <c r="O2" s="512"/>
      <c r="P2" s="72" t="s">
        <v>976</v>
      </c>
      <c r="Q2" s="6" t="s">
        <v>688</v>
      </c>
      <c r="R2" s="496">
        <f>'集計表'!S2</f>
        <v>0</v>
      </c>
      <c r="S2" s="496"/>
      <c r="T2" s="7" t="s">
        <v>689</v>
      </c>
      <c r="U2" s="8" t="s">
        <v>690</v>
      </c>
      <c r="V2" s="491" t="s">
        <v>691</v>
      </c>
      <c r="W2" s="493"/>
      <c r="X2" s="504">
        <f>'集計表'!Y2</f>
        <v>0</v>
      </c>
      <c r="Y2" s="505"/>
      <c r="Z2" s="505"/>
      <c r="AA2" s="505"/>
      <c r="AB2" s="505"/>
      <c r="AC2" s="505"/>
      <c r="AD2" s="505"/>
      <c r="AE2" s="506"/>
    </row>
    <row r="3" spans="1:31" ht="18.75" customHeight="1">
      <c r="A3" s="501" t="s">
        <v>981</v>
      </c>
      <c r="B3" s="502"/>
      <c r="C3" s="503"/>
      <c r="D3" s="508">
        <f>'集計表'!E3</f>
        <v>0</v>
      </c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10"/>
      <c r="V3" s="491" t="s">
        <v>982</v>
      </c>
      <c r="W3" s="493"/>
      <c r="X3" s="514">
        <f>'集計表'!Y3</f>
        <v>0</v>
      </c>
      <c r="Y3" s="515"/>
      <c r="Z3" s="515"/>
      <c r="AA3" s="515"/>
      <c r="AB3" s="515"/>
      <c r="AC3" s="515"/>
      <c r="AD3" s="515"/>
      <c r="AE3" s="10" t="s">
        <v>983</v>
      </c>
    </row>
    <row r="4" spans="1:31" ht="15.75" customHeight="1">
      <c r="A4" s="497" t="s">
        <v>321</v>
      </c>
      <c r="B4" s="497"/>
      <c r="C4" s="497"/>
      <c r="D4" s="513">
        <v>1</v>
      </c>
      <c r="E4" s="513"/>
      <c r="F4" s="513"/>
      <c r="Y4" s="499" t="s">
        <v>984</v>
      </c>
      <c r="Z4" s="499"/>
      <c r="AA4" s="11" t="s">
        <v>656</v>
      </c>
      <c r="AB4" s="500">
        <f>SUM(W74)</f>
        <v>0</v>
      </c>
      <c r="AC4" s="499"/>
      <c r="AD4" s="499"/>
      <c r="AE4" s="9" t="s">
        <v>692</v>
      </c>
    </row>
    <row r="5" spans="1:31" ht="12.75" customHeight="1">
      <c r="A5" s="12"/>
      <c r="B5" s="520" t="s">
        <v>215</v>
      </c>
      <c r="C5" s="494"/>
      <c r="D5" s="494"/>
      <c r="E5" s="516" t="s">
        <v>988</v>
      </c>
      <c r="F5" s="516"/>
      <c r="G5" s="490" t="s">
        <v>989</v>
      </c>
      <c r="H5" s="490"/>
      <c r="I5" s="494" t="s">
        <v>1577</v>
      </c>
      <c r="J5" s="494"/>
      <c r="K5" s="494"/>
      <c r="L5" s="494"/>
      <c r="M5" s="494"/>
      <c r="N5" s="494"/>
      <c r="O5" s="495"/>
      <c r="Q5" s="12"/>
      <c r="R5" s="520" t="s">
        <v>1578</v>
      </c>
      <c r="S5" s="494"/>
      <c r="T5" s="494"/>
      <c r="U5" s="516" t="s">
        <v>988</v>
      </c>
      <c r="V5" s="516"/>
      <c r="W5" s="490" t="s">
        <v>989</v>
      </c>
      <c r="X5" s="490"/>
      <c r="Y5" s="494" t="s">
        <v>1577</v>
      </c>
      <c r="Z5" s="494"/>
      <c r="AA5" s="494"/>
      <c r="AB5" s="494"/>
      <c r="AC5" s="494"/>
      <c r="AD5" s="494"/>
      <c r="AE5" s="495"/>
    </row>
    <row r="6" spans="1:31" ht="12.75" customHeight="1">
      <c r="A6" s="381" t="s">
        <v>123</v>
      </c>
      <c r="B6" s="396" t="s">
        <v>1579</v>
      </c>
      <c r="C6" s="397"/>
      <c r="D6" s="58"/>
      <c r="E6" s="638">
        <v>290</v>
      </c>
      <c r="F6" s="639"/>
      <c r="G6" s="777">
        <f aca="true" t="shared" si="0" ref="G6:G11">IF(D6="","",ROUND(E6*$D$4,-1))</f>
      </c>
      <c r="H6" s="778"/>
      <c r="I6" s="517" t="s">
        <v>1580</v>
      </c>
      <c r="J6" s="518"/>
      <c r="K6" s="518"/>
      <c r="L6" s="518"/>
      <c r="M6" s="518"/>
      <c r="N6" s="518"/>
      <c r="O6" s="519"/>
      <c r="Q6" s="381" t="s">
        <v>115</v>
      </c>
      <c r="R6" s="396" t="s">
        <v>1581</v>
      </c>
      <c r="S6" s="397"/>
      <c r="T6" s="58"/>
      <c r="U6" s="607">
        <v>430</v>
      </c>
      <c r="V6" s="608"/>
      <c r="W6" s="607">
        <f aca="true" t="shared" si="1" ref="W6:W13">IF(T6="","",ROUND(U6*$D$4,-1))</f>
      </c>
      <c r="X6" s="608"/>
      <c r="Y6" s="423" t="s">
        <v>628</v>
      </c>
      <c r="Z6" s="424"/>
      <c r="AA6" s="424"/>
      <c r="AB6" s="424"/>
      <c r="AC6" s="424"/>
      <c r="AD6" s="424"/>
      <c r="AE6" s="425"/>
    </row>
    <row r="7" spans="1:31" ht="12.75" customHeight="1">
      <c r="A7" s="382"/>
      <c r="B7" s="488" t="s">
        <v>1582</v>
      </c>
      <c r="C7" s="489"/>
      <c r="D7" s="64"/>
      <c r="E7" s="603">
        <v>250</v>
      </c>
      <c r="F7" s="604"/>
      <c r="G7" s="603">
        <f t="shared" si="0"/>
      </c>
      <c r="H7" s="604"/>
      <c r="I7" s="479" t="s">
        <v>1583</v>
      </c>
      <c r="J7" s="480"/>
      <c r="K7" s="480"/>
      <c r="L7" s="480"/>
      <c r="M7" s="480"/>
      <c r="N7" s="480"/>
      <c r="O7" s="481"/>
      <c r="Q7" s="382"/>
      <c r="R7" s="389" t="s">
        <v>1584</v>
      </c>
      <c r="S7" s="378"/>
      <c r="T7" s="59"/>
      <c r="U7" s="607">
        <v>660</v>
      </c>
      <c r="V7" s="608"/>
      <c r="W7" s="607">
        <f t="shared" si="1"/>
      </c>
      <c r="X7" s="608"/>
      <c r="Y7" s="423" t="s">
        <v>629</v>
      </c>
      <c r="Z7" s="424"/>
      <c r="AA7" s="424"/>
      <c r="AB7" s="424"/>
      <c r="AC7" s="424"/>
      <c r="AD7" s="424"/>
      <c r="AE7" s="425"/>
    </row>
    <row r="8" spans="1:31" ht="12.75" customHeight="1">
      <c r="A8" s="382"/>
      <c r="B8" s="389" t="s">
        <v>1585</v>
      </c>
      <c r="C8" s="378"/>
      <c r="D8" s="95"/>
      <c r="E8" s="607">
        <v>320</v>
      </c>
      <c r="F8" s="608"/>
      <c r="G8" s="777">
        <f t="shared" si="0"/>
      </c>
      <c r="H8" s="778"/>
      <c r="I8" s="423" t="s">
        <v>2370</v>
      </c>
      <c r="J8" s="424"/>
      <c r="K8" s="424"/>
      <c r="L8" s="424"/>
      <c r="M8" s="424"/>
      <c r="N8" s="424"/>
      <c r="O8" s="425"/>
      <c r="Q8" s="382"/>
      <c r="R8" s="389" t="s">
        <v>1586</v>
      </c>
      <c r="S8" s="378"/>
      <c r="T8" s="94"/>
      <c r="U8" s="607">
        <v>300</v>
      </c>
      <c r="V8" s="608"/>
      <c r="W8" s="607">
        <f t="shared" si="1"/>
      </c>
      <c r="X8" s="608"/>
      <c r="Y8" s="423" t="s">
        <v>1587</v>
      </c>
      <c r="Z8" s="424"/>
      <c r="AA8" s="424"/>
      <c r="AB8" s="424"/>
      <c r="AC8" s="424"/>
      <c r="AD8" s="424"/>
      <c r="AE8" s="425"/>
    </row>
    <row r="9" spans="1:31" ht="12.75" customHeight="1">
      <c r="A9" s="382"/>
      <c r="B9" s="389" t="s">
        <v>1588</v>
      </c>
      <c r="C9" s="378"/>
      <c r="D9" s="95"/>
      <c r="E9" s="607">
        <v>360</v>
      </c>
      <c r="F9" s="608"/>
      <c r="G9" s="777">
        <f t="shared" si="0"/>
      </c>
      <c r="H9" s="778"/>
      <c r="I9" s="423" t="s">
        <v>1589</v>
      </c>
      <c r="J9" s="424"/>
      <c r="K9" s="424"/>
      <c r="L9" s="424"/>
      <c r="M9" s="424"/>
      <c r="N9" s="424"/>
      <c r="O9" s="425"/>
      <c r="Q9" s="382"/>
      <c r="R9" s="389" t="s">
        <v>1590</v>
      </c>
      <c r="S9" s="378"/>
      <c r="T9" s="94"/>
      <c r="U9" s="607">
        <v>290</v>
      </c>
      <c r="V9" s="608"/>
      <c r="W9" s="607">
        <f t="shared" si="1"/>
      </c>
      <c r="X9" s="608"/>
      <c r="Y9" s="423" t="s">
        <v>1591</v>
      </c>
      <c r="Z9" s="424"/>
      <c r="AA9" s="424"/>
      <c r="AB9" s="424"/>
      <c r="AC9" s="424"/>
      <c r="AD9" s="424"/>
      <c r="AE9" s="425"/>
    </row>
    <row r="10" spans="1:31" ht="12.75" customHeight="1">
      <c r="A10" s="382"/>
      <c r="B10" s="389" t="s">
        <v>2369</v>
      </c>
      <c r="C10" s="378"/>
      <c r="D10" s="95"/>
      <c r="E10" s="607">
        <v>350</v>
      </c>
      <c r="F10" s="608"/>
      <c r="G10" s="777">
        <f t="shared" si="0"/>
      </c>
      <c r="H10" s="778"/>
      <c r="I10" s="423" t="s">
        <v>2371</v>
      </c>
      <c r="J10" s="424"/>
      <c r="K10" s="424"/>
      <c r="L10" s="424"/>
      <c r="M10" s="424"/>
      <c r="N10" s="424"/>
      <c r="O10" s="425"/>
      <c r="Q10" s="382"/>
      <c r="R10" s="389" t="s">
        <v>1594</v>
      </c>
      <c r="S10" s="378"/>
      <c r="T10" s="94"/>
      <c r="U10" s="607">
        <v>140</v>
      </c>
      <c r="V10" s="608"/>
      <c r="W10" s="607">
        <f>IF(T10="","",ROUND(U10*$D$4,-1))</f>
      </c>
      <c r="X10" s="608"/>
      <c r="Y10" s="423" t="s">
        <v>1595</v>
      </c>
      <c r="Z10" s="424"/>
      <c r="AA10" s="424"/>
      <c r="AB10" s="424"/>
      <c r="AC10" s="424"/>
      <c r="AD10" s="424"/>
      <c r="AE10" s="425"/>
    </row>
    <row r="11" spans="1:31" ht="12.75" customHeight="1">
      <c r="A11" s="382"/>
      <c r="B11" s="389" t="s">
        <v>1592</v>
      </c>
      <c r="C11" s="378"/>
      <c r="D11" s="95"/>
      <c r="E11" s="607">
        <v>340</v>
      </c>
      <c r="F11" s="608"/>
      <c r="G11" s="603">
        <f t="shared" si="0"/>
      </c>
      <c r="H11" s="604"/>
      <c r="I11" s="423" t="s">
        <v>1593</v>
      </c>
      <c r="J11" s="424"/>
      <c r="K11" s="424"/>
      <c r="L11" s="424"/>
      <c r="M11" s="424"/>
      <c r="N11" s="424"/>
      <c r="O11" s="425"/>
      <c r="Q11" s="382"/>
      <c r="R11" s="389" t="s">
        <v>1597</v>
      </c>
      <c r="S11" s="378"/>
      <c r="T11" s="94"/>
      <c r="U11" s="607">
        <v>210</v>
      </c>
      <c r="V11" s="608"/>
      <c r="W11" s="607">
        <f t="shared" si="1"/>
      </c>
      <c r="X11" s="608"/>
      <c r="Y11" s="423" t="s">
        <v>1598</v>
      </c>
      <c r="Z11" s="424"/>
      <c r="AA11" s="424"/>
      <c r="AB11" s="424"/>
      <c r="AC11" s="424"/>
      <c r="AD11" s="424"/>
      <c r="AE11" s="425"/>
    </row>
    <row r="12" spans="1:31" ht="12.75" customHeight="1">
      <c r="A12" s="382"/>
      <c r="B12" s="389" t="s">
        <v>1596</v>
      </c>
      <c r="C12" s="378"/>
      <c r="D12" s="95"/>
      <c r="E12" s="607">
        <v>370</v>
      </c>
      <c r="F12" s="608"/>
      <c r="G12" s="603">
        <f aca="true" t="shared" si="2" ref="G12:G19">IF(D12="","",ROUND(E12*$D$4,-1))</f>
      </c>
      <c r="H12" s="604"/>
      <c r="I12" s="423" t="s">
        <v>824</v>
      </c>
      <c r="J12" s="424"/>
      <c r="K12" s="424"/>
      <c r="L12" s="424"/>
      <c r="M12" s="424"/>
      <c r="N12" s="424"/>
      <c r="O12" s="425"/>
      <c r="Q12" s="382"/>
      <c r="R12" s="584" t="s">
        <v>1601</v>
      </c>
      <c r="S12" s="585"/>
      <c r="T12" s="94"/>
      <c r="U12" s="611">
        <v>270</v>
      </c>
      <c r="V12" s="612"/>
      <c r="W12" s="607">
        <f t="shared" si="1"/>
      </c>
      <c r="X12" s="608"/>
      <c r="Y12" s="461" t="s">
        <v>1602</v>
      </c>
      <c r="Z12" s="462"/>
      <c r="AA12" s="462"/>
      <c r="AB12" s="462"/>
      <c r="AC12" s="462"/>
      <c r="AD12" s="462"/>
      <c r="AE12" s="463"/>
    </row>
    <row r="13" spans="1:31" ht="12.75" customHeight="1">
      <c r="A13" s="382"/>
      <c r="B13" s="389" t="s">
        <v>1599</v>
      </c>
      <c r="C13" s="378"/>
      <c r="D13" s="95"/>
      <c r="E13" s="607">
        <v>250</v>
      </c>
      <c r="F13" s="608"/>
      <c r="G13" s="603">
        <f>IF(D13="","",ROUND(E13*$D$4,-1))</f>
      </c>
      <c r="H13" s="604"/>
      <c r="I13" s="423" t="s">
        <v>1600</v>
      </c>
      <c r="J13" s="424"/>
      <c r="K13" s="424"/>
      <c r="L13" s="424"/>
      <c r="M13" s="424"/>
      <c r="N13" s="424"/>
      <c r="O13" s="425"/>
      <c r="Q13" s="382"/>
      <c r="R13" s="401" t="s">
        <v>1605</v>
      </c>
      <c r="S13" s="402"/>
      <c r="T13" s="94"/>
      <c r="U13" s="775">
        <v>280</v>
      </c>
      <c r="V13" s="776"/>
      <c r="W13" s="607">
        <f t="shared" si="1"/>
      </c>
      <c r="X13" s="608"/>
      <c r="Y13" s="464" t="s">
        <v>1606</v>
      </c>
      <c r="Z13" s="465"/>
      <c r="AA13" s="465"/>
      <c r="AB13" s="465"/>
      <c r="AC13" s="465"/>
      <c r="AD13" s="465"/>
      <c r="AE13" s="466"/>
    </row>
    <row r="14" spans="1:31" ht="12.75" customHeight="1">
      <c r="A14" s="382"/>
      <c r="B14" s="389" t="s">
        <v>1603</v>
      </c>
      <c r="C14" s="378"/>
      <c r="D14" s="95"/>
      <c r="E14" s="607">
        <v>240</v>
      </c>
      <c r="F14" s="608"/>
      <c r="G14" s="603">
        <f t="shared" si="2"/>
      </c>
      <c r="H14" s="604"/>
      <c r="I14" s="423" t="s">
        <v>1604</v>
      </c>
      <c r="J14" s="424"/>
      <c r="K14" s="424"/>
      <c r="L14" s="424"/>
      <c r="M14" s="424"/>
      <c r="N14" s="424"/>
      <c r="O14" s="425"/>
      <c r="Q14" s="383"/>
      <c r="R14" s="403" t="s">
        <v>991</v>
      </c>
      <c r="S14" s="404"/>
      <c r="T14" s="405"/>
      <c r="U14" s="601">
        <f>SUBTOTAL(9,U6:V13)</f>
        <v>2580</v>
      </c>
      <c r="V14" s="602"/>
      <c r="W14" s="601">
        <f>SUBTOTAL(9,W6:X13)</f>
        <v>0</v>
      </c>
      <c r="X14" s="602"/>
      <c r="Y14" s="416"/>
      <c r="Z14" s="417"/>
      <c r="AA14" s="417"/>
      <c r="AB14" s="417"/>
      <c r="AC14" s="417"/>
      <c r="AD14" s="417"/>
      <c r="AE14" s="418"/>
    </row>
    <row r="15" spans="1:31" ht="12.75" customHeight="1">
      <c r="A15" s="382"/>
      <c r="B15" s="389" t="s">
        <v>429</v>
      </c>
      <c r="C15" s="378"/>
      <c r="D15" s="95"/>
      <c r="E15" s="607">
        <v>260</v>
      </c>
      <c r="F15" s="608"/>
      <c r="G15" s="603">
        <f t="shared" si="2"/>
      </c>
      <c r="H15" s="604"/>
      <c r="I15" s="423" t="s">
        <v>1607</v>
      </c>
      <c r="J15" s="424"/>
      <c r="K15" s="424"/>
      <c r="L15" s="424"/>
      <c r="M15" s="424"/>
      <c r="N15" s="424"/>
      <c r="O15" s="425"/>
      <c r="Q15" s="381" t="s">
        <v>114</v>
      </c>
      <c r="R15" s="396" t="s">
        <v>1608</v>
      </c>
      <c r="S15" s="397"/>
      <c r="T15" s="58"/>
      <c r="U15" s="638">
        <v>410</v>
      </c>
      <c r="V15" s="639"/>
      <c r="W15" s="638">
        <f>IF(T15="","",ROUND(U15*$D$4,-1))</f>
      </c>
      <c r="X15" s="639"/>
      <c r="Y15" s="517" t="s">
        <v>1609</v>
      </c>
      <c r="Z15" s="518"/>
      <c r="AA15" s="518"/>
      <c r="AB15" s="518"/>
      <c r="AC15" s="518"/>
      <c r="AD15" s="518"/>
      <c r="AE15" s="519"/>
    </row>
    <row r="16" spans="1:31" ht="12.75" customHeight="1">
      <c r="A16" s="382"/>
      <c r="B16" s="389" t="s">
        <v>435</v>
      </c>
      <c r="C16" s="378"/>
      <c r="D16" s="95"/>
      <c r="E16" s="607">
        <v>440</v>
      </c>
      <c r="F16" s="608"/>
      <c r="G16" s="603">
        <f t="shared" si="2"/>
      </c>
      <c r="H16" s="604"/>
      <c r="I16" s="423" t="s">
        <v>620</v>
      </c>
      <c r="J16" s="424"/>
      <c r="K16" s="424"/>
      <c r="L16" s="424"/>
      <c r="M16" s="424"/>
      <c r="N16" s="424"/>
      <c r="O16" s="425"/>
      <c r="Q16" s="382"/>
      <c r="R16" s="389" t="s">
        <v>2548</v>
      </c>
      <c r="S16" s="378"/>
      <c r="T16" s="64"/>
      <c r="U16" s="607">
        <v>220</v>
      </c>
      <c r="V16" s="608"/>
      <c r="W16" s="607">
        <f>IF(T16="","",ROUND(U16*$D$4,-1))</f>
      </c>
      <c r="X16" s="608"/>
      <c r="Y16" s="423" t="s">
        <v>2550</v>
      </c>
      <c r="Z16" s="424"/>
      <c r="AA16" s="424"/>
      <c r="AB16" s="424"/>
      <c r="AC16" s="424"/>
      <c r="AD16" s="424"/>
      <c r="AE16" s="425"/>
    </row>
    <row r="17" spans="1:31" ht="12.75" customHeight="1">
      <c r="A17" s="382"/>
      <c r="B17" s="389" t="s">
        <v>436</v>
      </c>
      <c r="C17" s="378"/>
      <c r="D17" s="95"/>
      <c r="E17" s="607">
        <v>550</v>
      </c>
      <c r="F17" s="608"/>
      <c r="G17" s="603">
        <f t="shared" si="2"/>
      </c>
      <c r="H17" s="604"/>
      <c r="I17" s="423" t="s">
        <v>621</v>
      </c>
      <c r="J17" s="424"/>
      <c r="K17" s="424"/>
      <c r="L17" s="424"/>
      <c r="M17" s="424"/>
      <c r="N17" s="424"/>
      <c r="O17" s="425"/>
      <c r="Q17" s="382"/>
      <c r="R17" s="389" t="s">
        <v>2549</v>
      </c>
      <c r="S17" s="378"/>
      <c r="T17" s="59"/>
      <c r="U17" s="607">
        <v>230</v>
      </c>
      <c r="V17" s="608"/>
      <c r="W17" s="607">
        <f>IF(T17="","",ROUND(U17*$D$4,-1))</f>
      </c>
      <c r="X17" s="608"/>
      <c r="Y17" s="423" t="s">
        <v>2551</v>
      </c>
      <c r="Z17" s="424"/>
      <c r="AA17" s="424"/>
      <c r="AB17" s="424"/>
      <c r="AC17" s="424"/>
      <c r="AD17" s="424"/>
      <c r="AE17" s="425"/>
    </row>
    <row r="18" spans="1:31" ht="12.75" customHeight="1">
      <c r="A18" s="382"/>
      <c r="B18" s="389" t="s">
        <v>1610</v>
      </c>
      <c r="C18" s="378"/>
      <c r="D18" s="95"/>
      <c r="E18" s="607">
        <v>280</v>
      </c>
      <c r="F18" s="608"/>
      <c r="G18" s="603">
        <f t="shared" si="2"/>
      </c>
      <c r="H18" s="604"/>
      <c r="I18" s="423" t="s">
        <v>1611</v>
      </c>
      <c r="J18" s="424"/>
      <c r="K18" s="424"/>
      <c r="L18" s="424"/>
      <c r="M18" s="424"/>
      <c r="N18" s="424"/>
      <c r="O18" s="425"/>
      <c r="Q18" s="382"/>
      <c r="R18" s="389" t="s">
        <v>784</v>
      </c>
      <c r="S18" s="378"/>
      <c r="T18" s="94"/>
      <c r="U18" s="607">
        <v>360</v>
      </c>
      <c r="V18" s="608"/>
      <c r="W18" s="607">
        <f aca="true" t="shared" si="3" ref="W18:W30">IF(T18="","",ROUND(U18*$D$4,-1))</f>
      </c>
      <c r="X18" s="608"/>
      <c r="Y18" s="423" t="s">
        <v>2533</v>
      </c>
      <c r="Z18" s="424"/>
      <c r="AA18" s="424"/>
      <c r="AB18" s="424"/>
      <c r="AC18" s="424"/>
      <c r="AD18" s="424"/>
      <c r="AE18" s="425"/>
    </row>
    <row r="19" spans="1:31" ht="12.75" customHeight="1">
      <c r="A19" s="382"/>
      <c r="B19" s="401" t="s">
        <v>1612</v>
      </c>
      <c r="C19" s="402"/>
      <c r="D19" s="95"/>
      <c r="E19" s="775">
        <v>290</v>
      </c>
      <c r="F19" s="776"/>
      <c r="G19" s="603">
        <f t="shared" si="2"/>
      </c>
      <c r="H19" s="604"/>
      <c r="I19" s="464" t="s">
        <v>1613</v>
      </c>
      <c r="J19" s="465"/>
      <c r="K19" s="465"/>
      <c r="L19" s="465"/>
      <c r="M19" s="465"/>
      <c r="N19" s="465"/>
      <c r="O19" s="466"/>
      <c r="Q19" s="382"/>
      <c r="R19" s="389" t="s">
        <v>785</v>
      </c>
      <c r="S19" s="378"/>
      <c r="T19" s="94"/>
      <c r="U19" s="607">
        <v>40</v>
      </c>
      <c r="V19" s="608"/>
      <c r="W19" s="607">
        <f>IF(T19="","",ROUND(U19*$D$4,-1))</f>
      </c>
      <c r="X19" s="608"/>
      <c r="Y19" s="423" t="s">
        <v>2534</v>
      </c>
      <c r="Z19" s="424"/>
      <c r="AA19" s="424"/>
      <c r="AB19" s="424"/>
      <c r="AC19" s="424"/>
      <c r="AD19" s="424"/>
      <c r="AE19" s="425"/>
    </row>
    <row r="20" spans="1:31" ht="12.75" customHeight="1">
      <c r="A20" s="383"/>
      <c r="B20" s="403" t="s">
        <v>991</v>
      </c>
      <c r="C20" s="404"/>
      <c r="D20" s="405"/>
      <c r="E20" s="601">
        <f>SUBTOTAL(9,E6:F19)</f>
        <v>4590</v>
      </c>
      <c r="F20" s="602"/>
      <c r="G20" s="601">
        <f>SUBTOTAL(9,G6:H19)</f>
        <v>0</v>
      </c>
      <c r="H20" s="602"/>
      <c r="I20" s="416"/>
      <c r="J20" s="417"/>
      <c r="K20" s="417"/>
      <c r="L20" s="417"/>
      <c r="M20" s="417"/>
      <c r="N20" s="417"/>
      <c r="O20" s="418"/>
      <c r="Q20" s="382"/>
      <c r="R20" s="389" t="s">
        <v>2395</v>
      </c>
      <c r="S20" s="378"/>
      <c r="T20" s="94"/>
      <c r="U20" s="607">
        <v>100</v>
      </c>
      <c r="V20" s="608"/>
      <c r="W20" s="607">
        <f>IF(T20="","",ROUND(U20*$D$4,-1))</f>
      </c>
      <c r="X20" s="608"/>
      <c r="Y20" s="423" t="s">
        <v>2396</v>
      </c>
      <c r="Z20" s="424"/>
      <c r="AA20" s="424"/>
      <c r="AB20" s="424"/>
      <c r="AC20" s="424"/>
      <c r="AD20" s="424"/>
      <c r="AE20" s="425"/>
    </row>
    <row r="21" spans="1:31" ht="12.75" customHeight="1">
      <c r="A21" s="381" t="s">
        <v>122</v>
      </c>
      <c r="B21" s="396" t="s">
        <v>1614</v>
      </c>
      <c r="C21" s="397"/>
      <c r="D21" s="58"/>
      <c r="E21" s="638">
        <v>320</v>
      </c>
      <c r="F21" s="639"/>
      <c r="G21" s="638">
        <f>IF(D21="","",ROUND(E21*$D$4,-1))</f>
      </c>
      <c r="H21" s="639"/>
      <c r="I21" s="517" t="s">
        <v>622</v>
      </c>
      <c r="J21" s="518"/>
      <c r="K21" s="518"/>
      <c r="L21" s="518"/>
      <c r="M21" s="518"/>
      <c r="N21" s="518"/>
      <c r="O21" s="519"/>
      <c r="Q21" s="382"/>
      <c r="R21" s="389" t="s">
        <v>2397</v>
      </c>
      <c r="S21" s="378"/>
      <c r="T21" s="94"/>
      <c r="U21" s="607">
        <v>190</v>
      </c>
      <c r="V21" s="608"/>
      <c r="W21" s="607">
        <f>IF(T21="","",ROUND(U21*$D$4,-1))</f>
      </c>
      <c r="X21" s="608"/>
      <c r="Y21" s="423" t="s">
        <v>2398</v>
      </c>
      <c r="Z21" s="424"/>
      <c r="AA21" s="424"/>
      <c r="AB21" s="424"/>
      <c r="AC21" s="424"/>
      <c r="AD21" s="424"/>
      <c r="AE21" s="425"/>
    </row>
    <row r="22" spans="1:31" ht="12.75" customHeight="1">
      <c r="A22" s="382"/>
      <c r="B22" s="389" t="s">
        <v>1617</v>
      </c>
      <c r="C22" s="378"/>
      <c r="D22" s="94"/>
      <c r="E22" s="607">
        <v>210</v>
      </c>
      <c r="F22" s="608"/>
      <c r="G22" s="607">
        <f>IF(D22="","",ROUND(E22*$D$4,-1))</f>
      </c>
      <c r="H22" s="608"/>
      <c r="I22" s="423" t="s">
        <v>623</v>
      </c>
      <c r="J22" s="424"/>
      <c r="K22" s="424"/>
      <c r="L22" s="424"/>
      <c r="M22" s="424"/>
      <c r="N22" s="424"/>
      <c r="O22" s="425"/>
      <c r="Q22" s="382"/>
      <c r="R22" s="389" t="s">
        <v>2399</v>
      </c>
      <c r="S22" s="378"/>
      <c r="T22" s="94"/>
      <c r="U22" s="607">
        <v>200</v>
      </c>
      <c r="V22" s="608"/>
      <c r="W22" s="607">
        <f t="shared" si="3"/>
      </c>
      <c r="X22" s="608"/>
      <c r="Y22" s="423" t="s">
        <v>2400</v>
      </c>
      <c r="Z22" s="424"/>
      <c r="AA22" s="424"/>
      <c r="AB22" s="424"/>
      <c r="AC22" s="424"/>
      <c r="AD22" s="424"/>
      <c r="AE22" s="425"/>
    </row>
    <row r="23" spans="1:31" ht="12.75" customHeight="1">
      <c r="A23" s="382"/>
      <c r="B23" s="389" t="s">
        <v>439</v>
      </c>
      <c r="C23" s="378"/>
      <c r="D23" s="94"/>
      <c r="E23" s="607">
        <v>290</v>
      </c>
      <c r="F23" s="608"/>
      <c r="G23" s="607">
        <f aca="true" t="shared" si="4" ref="G23:G39">IF(D23="","",ROUND(E23*$D$4,-1))</f>
      </c>
      <c r="H23" s="608"/>
      <c r="I23" s="423" t="s">
        <v>1619</v>
      </c>
      <c r="J23" s="424"/>
      <c r="K23" s="424"/>
      <c r="L23" s="424"/>
      <c r="M23" s="424"/>
      <c r="N23" s="424"/>
      <c r="O23" s="425"/>
      <c r="Q23" s="382"/>
      <c r="R23" s="389" t="s">
        <v>422</v>
      </c>
      <c r="S23" s="378"/>
      <c r="T23" s="94"/>
      <c r="U23" s="607">
        <v>370</v>
      </c>
      <c r="V23" s="608"/>
      <c r="W23" s="607">
        <f t="shared" si="3"/>
      </c>
      <c r="X23" s="608"/>
      <c r="Y23" s="423" t="s">
        <v>2535</v>
      </c>
      <c r="Z23" s="424"/>
      <c r="AA23" s="424"/>
      <c r="AB23" s="424"/>
      <c r="AC23" s="424"/>
      <c r="AD23" s="424"/>
      <c r="AE23" s="425"/>
    </row>
    <row r="24" spans="1:31" ht="12.75" customHeight="1">
      <c r="A24" s="382"/>
      <c r="B24" s="389" t="s">
        <v>1471</v>
      </c>
      <c r="C24" s="378"/>
      <c r="D24" s="94"/>
      <c r="E24" s="607">
        <v>410</v>
      </c>
      <c r="F24" s="608"/>
      <c r="G24" s="607">
        <f>IF(D24="","",ROUND(E24*$D$4,-1))</f>
      </c>
      <c r="H24" s="608"/>
      <c r="I24" s="423" t="s">
        <v>1473</v>
      </c>
      <c r="J24" s="424"/>
      <c r="K24" s="424"/>
      <c r="L24" s="424"/>
      <c r="M24" s="424"/>
      <c r="N24" s="424"/>
      <c r="O24" s="425"/>
      <c r="Q24" s="382"/>
      <c r="R24" s="389" t="s">
        <v>1615</v>
      </c>
      <c r="S24" s="378"/>
      <c r="T24" s="94"/>
      <c r="U24" s="607">
        <v>240</v>
      </c>
      <c r="V24" s="608"/>
      <c r="W24" s="607">
        <f t="shared" si="3"/>
      </c>
      <c r="X24" s="608"/>
      <c r="Y24" s="423" t="s">
        <v>1616</v>
      </c>
      <c r="Z24" s="424"/>
      <c r="AA24" s="424"/>
      <c r="AB24" s="424"/>
      <c r="AC24" s="424"/>
      <c r="AD24" s="424"/>
      <c r="AE24" s="425"/>
    </row>
    <row r="25" spans="1:31" ht="12.75" customHeight="1">
      <c r="A25" s="382"/>
      <c r="B25" s="389" t="s">
        <v>1472</v>
      </c>
      <c r="C25" s="378"/>
      <c r="D25" s="94"/>
      <c r="E25" s="607">
        <v>220</v>
      </c>
      <c r="F25" s="608"/>
      <c r="G25" s="607">
        <f t="shared" si="4"/>
      </c>
      <c r="H25" s="608"/>
      <c r="I25" s="423" t="s">
        <v>1474</v>
      </c>
      <c r="J25" s="424"/>
      <c r="K25" s="424"/>
      <c r="L25" s="424"/>
      <c r="M25" s="424"/>
      <c r="N25" s="424"/>
      <c r="O25" s="425"/>
      <c r="Q25" s="382"/>
      <c r="R25" s="389" t="s">
        <v>1618</v>
      </c>
      <c r="S25" s="378"/>
      <c r="T25" s="94"/>
      <c r="U25" s="607">
        <v>200</v>
      </c>
      <c r="V25" s="608"/>
      <c r="W25" s="607">
        <f>IF(T25="","",ROUND(U25*$D$4,-1))</f>
      </c>
      <c r="X25" s="608"/>
      <c r="Y25" s="423" t="s">
        <v>1826</v>
      </c>
      <c r="Z25" s="424"/>
      <c r="AA25" s="424"/>
      <c r="AB25" s="424"/>
      <c r="AC25" s="424"/>
      <c r="AD25" s="424"/>
      <c r="AE25" s="425"/>
    </row>
    <row r="26" spans="1:31" ht="12.75" customHeight="1">
      <c r="A26" s="382"/>
      <c r="B26" s="389" t="s">
        <v>1475</v>
      </c>
      <c r="C26" s="378"/>
      <c r="D26" s="94"/>
      <c r="E26" s="607">
        <v>170</v>
      </c>
      <c r="F26" s="608"/>
      <c r="G26" s="607">
        <f>IF(D26="","",ROUND(E26*$D$4,-1))</f>
      </c>
      <c r="H26" s="608"/>
      <c r="I26" s="423" t="s">
        <v>1623</v>
      </c>
      <c r="J26" s="424"/>
      <c r="K26" s="424"/>
      <c r="L26" s="424"/>
      <c r="M26" s="424"/>
      <c r="N26" s="424"/>
      <c r="O26" s="425"/>
      <c r="Q26" s="382"/>
      <c r="R26" s="389" t="s">
        <v>1620</v>
      </c>
      <c r="S26" s="378"/>
      <c r="T26" s="94"/>
      <c r="U26" s="607">
        <v>230</v>
      </c>
      <c r="V26" s="608"/>
      <c r="W26" s="607">
        <f t="shared" si="3"/>
      </c>
      <c r="X26" s="608"/>
      <c r="Y26" s="423" t="s">
        <v>1621</v>
      </c>
      <c r="Z26" s="424"/>
      <c r="AA26" s="424"/>
      <c r="AB26" s="424"/>
      <c r="AC26" s="424"/>
      <c r="AD26" s="424"/>
      <c r="AE26" s="425"/>
    </row>
    <row r="27" spans="1:31" ht="12.75" customHeight="1">
      <c r="A27" s="382"/>
      <c r="B27" s="389" t="s">
        <v>1624</v>
      </c>
      <c r="C27" s="378"/>
      <c r="D27" s="94"/>
      <c r="E27" s="607">
        <v>160</v>
      </c>
      <c r="F27" s="608"/>
      <c r="G27" s="607">
        <f t="shared" si="4"/>
      </c>
      <c r="H27" s="608"/>
      <c r="I27" s="423" t="s">
        <v>1476</v>
      </c>
      <c r="J27" s="424"/>
      <c r="K27" s="424"/>
      <c r="L27" s="424"/>
      <c r="M27" s="424"/>
      <c r="N27" s="424"/>
      <c r="O27" s="425"/>
      <c r="Q27" s="382"/>
      <c r="R27" s="389" t="s">
        <v>1824</v>
      </c>
      <c r="S27" s="378"/>
      <c r="T27" s="94"/>
      <c r="U27" s="607">
        <v>250</v>
      </c>
      <c r="V27" s="608"/>
      <c r="W27" s="607">
        <f>IF(T27="","",ROUND(U27*$D$4,-1))</f>
      </c>
      <c r="X27" s="608"/>
      <c r="Y27" s="423" t="s">
        <v>1825</v>
      </c>
      <c r="Z27" s="424"/>
      <c r="AA27" s="424"/>
      <c r="AB27" s="424"/>
      <c r="AC27" s="424"/>
      <c r="AD27" s="424"/>
      <c r="AE27" s="425"/>
    </row>
    <row r="28" spans="1:31" ht="12.75" customHeight="1">
      <c r="A28" s="382"/>
      <c r="B28" s="389" t="s">
        <v>693</v>
      </c>
      <c r="C28" s="378"/>
      <c r="D28" s="94"/>
      <c r="E28" s="607">
        <v>200</v>
      </c>
      <c r="F28" s="608"/>
      <c r="G28" s="607">
        <f t="shared" si="4"/>
      </c>
      <c r="H28" s="608"/>
      <c r="I28" s="423" t="s">
        <v>1627</v>
      </c>
      <c r="J28" s="424"/>
      <c r="K28" s="424"/>
      <c r="L28" s="424"/>
      <c r="M28" s="424"/>
      <c r="N28" s="424"/>
      <c r="O28" s="425"/>
      <c r="Q28" s="382"/>
      <c r="R28" s="389" t="s">
        <v>2433</v>
      </c>
      <c r="S28" s="378"/>
      <c r="T28" s="94"/>
      <c r="U28" s="607">
        <v>290</v>
      </c>
      <c r="V28" s="608"/>
      <c r="W28" s="607">
        <f>IF(T28="","",ROUND(U28*$D$4,-1))</f>
      </c>
      <c r="X28" s="608"/>
      <c r="Y28" s="423" t="s">
        <v>2434</v>
      </c>
      <c r="Z28" s="424"/>
      <c r="AA28" s="424"/>
      <c r="AB28" s="424"/>
      <c r="AC28" s="424"/>
      <c r="AD28" s="424"/>
      <c r="AE28" s="425"/>
    </row>
    <row r="29" spans="1:31" ht="12.75" customHeight="1">
      <c r="A29" s="382"/>
      <c r="B29" s="389" t="s">
        <v>694</v>
      </c>
      <c r="C29" s="378"/>
      <c r="D29" s="94"/>
      <c r="E29" s="607">
        <v>350</v>
      </c>
      <c r="F29" s="608"/>
      <c r="G29" s="607">
        <f t="shared" si="4"/>
      </c>
      <c r="H29" s="608"/>
      <c r="I29" s="423" t="s">
        <v>1629</v>
      </c>
      <c r="J29" s="424"/>
      <c r="K29" s="424"/>
      <c r="L29" s="424"/>
      <c r="M29" s="424"/>
      <c r="N29" s="424"/>
      <c r="O29" s="425"/>
      <c r="Q29" s="382"/>
      <c r="R29" s="389" t="s">
        <v>2436</v>
      </c>
      <c r="S29" s="378"/>
      <c r="T29" s="94"/>
      <c r="U29" s="607">
        <v>230</v>
      </c>
      <c r="V29" s="608"/>
      <c r="W29" s="607">
        <f t="shared" si="3"/>
      </c>
      <c r="X29" s="608"/>
      <c r="Y29" s="423" t="s">
        <v>2435</v>
      </c>
      <c r="Z29" s="424"/>
      <c r="AA29" s="424"/>
      <c r="AB29" s="424"/>
      <c r="AC29" s="424"/>
      <c r="AD29" s="424"/>
      <c r="AE29" s="425"/>
    </row>
    <row r="30" spans="1:31" ht="12.75" customHeight="1">
      <c r="A30" s="382"/>
      <c r="B30" s="389" t="s">
        <v>695</v>
      </c>
      <c r="C30" s="378"/>
      <c r="D30" s="94"/>
      <c r="E30" s="607">
        <v>400</v>
      </c>
      <c r="F30" s="608"/>
      <c r="G30" s="607">
        <f t="shared" si="4"/>
      </c>
      <c r="H30" s="608"/>
      <c r="I30" s="423" t="s">
        <v>1631</v>
      </c>
      <c r="J30" s="424"/>
      <c r="K30" s="424"/>
      <c r="L30" s="424"/>
      <c r="M30" s="424"/>
      <c r="N30" s="424"/>
      <c r="O30" s="425"/>
      <c r="Q30" s="382"/>
      <c r="R30" s="401" t="s">
        <v>424</v>
      </c>
      <c r="S30" s="402"/>
      <c r="T30" s="94"/>
      <c r="U30" s="607">
        <v>380</v>
      </c>
      <c r="V30" s="608"/>
      <c r="W30" s="607">
        <f t="shared" si="3"/>
      </c>
      <c r="X30" s="608"/>
      <c r="Y30" s="423" t="s">
        <v>1622</v>
      </c>
      <c r="Z30" s="424"/>
      <c r="AA30" s="424"/>
      <c r="AB30" s="424"/>
      <c r="AC30" s="424"/>
      <c r="AD30" s="424"/>
      <c r="AE30" s="425"/>
    </row>
    <row r="31" spans="1:31" ht="12.75" customHeight="1">
      <c r="A31" s="382"/>
      <c r="B31" s="389" t="s">
        <v>696</v>
      </c>
      <c r="C31" s="378"/>
      <c r="D31" s="94"/>
      <c r="E31" s="607">
        <v>410</v>
      </c>
      <c r="F31" s="608"/>
      <c r="G31" s="607">
        <f t="shared" si="4"/>
      </c>
      <c r="H31" s="608"/>
      <c r="I31" s="423" t="s">
        <v>1633</v>
      </c>
      <c r="J31" s="424"/>
      <c r="K31" s="424"/>
      <c r="L31" s="424"/>
      <c r="M31" s="424"/>
      <c r="N31" s="424"/>
      <c r="O31" s="425"/>
      <c r="Q31" s="383"/>
      <c r="R31" s="403" t="s">
        <v>991</v>
      </c>
      <c r="S31" s="404"/>
      <c r="T31" s="405"/>
      <c r="U31" s="601">
        <f>SUBTOTAL(9,U15:V30)</f>
        <v>3940</v>
      </c>
      <c r="V31" s="602"/>
      <c r="W31" s="419">
        <f>SUBTOTAL(9,W15:X30)</f>
        <v>0</v>
      </c>
      <c r="X31" s="420"/>
      <c r="Y31" s="416"/>
      <c r="Z31" s="417"/>
      <c r="AA31" s="417"/>
      <c r="AB31" s="417"/>
      <c r="AC31" s="417"/>
      <c r="AD31" s="417"/>
      <c r="AE31" s="418"/>
    </row>
    <row r="32" spans="1:31" ht="12.75" customHeight="1">
      <c r="A32" s="382"/>
      <c r="B32" s="389" t="s">
        <v>697</v>
      </c>
      <c r="C32" s="378"/>
      <c r="D32" s="94"/>
      <c r="E32" s="607">
        <v>340</v>
      </c>
      <c r="F32" s="608"/>
      <c r="G32" s="607">
        <f t="shared" si="4"/>
      </c>
      <c r="H32" s="608"/>
      <c r="I32" s="423" t="s">
        <v>1257</v>
      </c>
      <c r="J32" s="424"/>
      <c r="K32" s="424"/>
      <c r="L32" s="424"/>
      <c r="M32" s="424"/>
      <c r="N32" s="424"/>
      <c r="O32" s="425"/>
      <c r="Q32" s="381" t="s">
        <v>113</v>
      </c>
      <c r="R32" s="396" t="s">
        <v>1625</v>
      </c>
      <c r="S32" s="397"/>
      <c r="T32" s="58"/>
      <c r="U32" s="638">
        <v>250</v>
      </c>
      <c r="V32" s="639"/>
      <c r="W32" s="638">
        <f>IF(T32="","",ROUND(U32*$D$4,-1))</f>
      </c>
      <c r="X32" s="639"/>
      <c r="Y32" s="517" t="s">
        <v>1626</v>
      </c>
      <c r="Z32" s="518"/>
      <c r="AA32" s="518"/>
      <c r="AB32" s="518"/>
      <c r="AC32" s="518"/>
      <c r="AD32" s="518"/>
      <c r="AE32" s="519"/>
    </row>
    <row r="33" spans="1:31" ht="12.75" customHeight="1">
      <c r="A33" s="382"/>
      <c r="B33" s="389" t="s">
        <v>698</v>
      </c>
      <c r="C33" s="378"/>
      <c r="D33" s="94"/>
      <c r="E33" s="607">
        <v>210</v>
      </c>
      <c r="F33" s="608"/>
      <c r="G33" s="607">
        <f>IF(D33="","",ROUND(E33*$D$4,-1))</f>
      </c>
      <c r="H33" s="608"/>
      <c r="I33" s="423" t="s">
        <v>625</v>
      </c>
      <c r="J33" s="424"/>
      <c r="K33" s="424"/>
      <c r="L33" s="424"/>
      <c r="M33" s="424"/>
      <c r="N33" s="424"/>
      <c r="O33" s="425"/>
      <c r="Q33" s="382"/>
      <c r="R33" s="389" t="s">
        <v>597</v>
      </c>
      <c r="S33" s="378"/>
      <c r="T33" s="59"/>
      <c r="U33" s="607">
        <v>520</v>
      </c>
      <c r="V33" s="608"/>
      <c r="W33" s="607">
        <f>IF(T33="","",ROUND(U33*$D$4,-1))</f>
      </c>
      <c r="X33" s="608"/>
      <c r="Y33" s="423" t="s">
        <v>1628</v>
      </c>
      <c r="Z33" s="424"/>
      <c r="AA33" s="424"/>
      <c r="AB33" s="424"/>
      <c r="AC33" s="424"/>
      <c r="AD33" s="424"/>
      <c r="AE33" s="425"/>
    </row>
    <row r="34" spans="1:31" ht="12.75" customHeight="1">
      <c r="A34" s="382"/>
      <c r="B34" s="389" t="s">
        <v>1256</v>
      </c>
      <c r="C34" s="378"/>
      <c r="D34" s="94"/>
      <c r="E34" s="607">
        <v>320</v>
      </c>
      <c r="F34" s="608"/>
      <c r="G34" s="607">
        <f>IF(D34="","",ROUND(E34*$D$4,-1))</f>
      </c>
      <c r="H34" s="608"/>
      <c r="I34" s="423" t="s">
        <v>1258</v>
      </c>
      <c r="J34" s="424"/>
      <c r="K34" s="424"/>
      <c r="L34" s="424"/>
      <c r="M34" s="424"/>
      <c r="N34" s="424"/>
      <c r="O34" s="425"/>
      <c r="Q34" s="382"/>
      <c r="R34" s="389" t="s">
        <v>598</v>
      </c>
      <c r="S34" s="378"/>
      <c r="T34" s="94"/>
      <c r="U34" s="607">
        <v>410</v>
      </c>
      <c r="V34" s="608"/>
      <c r="W34" s="607">
        <f aca="true" t="shared" si="5" ref="W34:W41">IF(T34="","",ROUND(U34*$D$4,-1))</f>
      </c>
      <c r="X34" s="608"/>
      <c r="Y34" s="423" t="s">
        <v>1630</v>
      </c>
      <c r="Z34" s="424"/>
      <c r="AA34" s="424"/>
      <c r="AB34" s="424"/>
      <c r="AC34" s="424"/>
      <c r="AD34" s="424"/>
      <c r="AE34" s="425"/>
    </row>
    <row r="35" spans="1:31" ht="12.75" customHeight="1">
      <c r="A35" s="382"/>
      <c r="B35" s="389" t="s">
        <v>699</v>
      </c>
      <c r="C35" s="378"/>
      <c r="D35" s="94"/>
      <c r="E35" s="607">
        <v>330</v>
      </c>
      <c r="F35" s="608"/>
      <c r="G35" s="607">
        <f>IF(D35="","",ROUND(E35*$D$4,-1))</f>
      </c>
      <c r="H35" s="608"/>
      <c r="I35" s="423" t="s">
        <v>1637</v>
      </c>
      <c r="J35" s="424"/>
      <c r="K35" s="424"/>
      <c r="L35" s="424"/>
      <c r="M35" s="424"/>
      <c r="N35" s="424"/>
      <c r="O35" s="425"/>
      <c r="Q35" s="382"/>
      <c r="R35" s="389" t="s">
        <v>1467</v>
      </c>
      <c r="S35" s="378"/>
      <c r="T35" s="94"/>
      <c r="U35" s="597">
        <v>310</v>
      </c>
      <c r="V35" s="598"/>
      <c r="W35" s="607">
        <f>IF(T35="","",ROUND(U35*$D$4,-1))</f>
      </c>
      <c r="X35" s="608"/>
      <c r="Y35" s="398" t="s">
        <v>1632</v>
      </c>
      <c r="Z35" s="399"/>
      <c r="AA35" s="399"/>
      <c r="AB35" s="399"/>
      <c r="AC35" s="399"/>
      <c r="AD35" s="399"/>
      <c r="AE35" s="400"/>
    </row>
    <row r="36" spans="1:31" ht="12.75" customHeight="1">
      <c r="A36" s="382"/>
      <c r="B36" s="389" t="s">
        <v>701</v>
      </c>
      <c r="C36" s="378"/>
      <c r="D36" s="94"/>
      <c r="E36" s="607">
        <v>90</v>
      </c>
      <c r="F36" s="608"/>
      <c r="G36" s="607">
        <f>IF(D36="","",ROUND(E36*$D$4,-1))</f>
      </c>
      <c r="H36" s="608"/>
      <c r="I36" s="423" t="s">
        <v>1639</v>
      </c>
      <c r="J36" s="424"/>
      <c r="K36" s="424"/>
      <c r="L36" s="424"/>
      <c r="M36" s="424"/>
      <c r="N36" s="424"/>
      <c r="O36" s="425"/>
      <c r="Q36" s="382"/>
      <c r="R36" s="389" t="s">
        <v>1468</v>
      </c>
      <c r="S36" s="378"/>
      <c r="T36" s="94"/>
      <c r="U36" s="597">
        <v>210</v>
      </c>
      <c r="V36" s="598"/>
      <c r="W36" s="607">
        <f t="shared" si="5"/>
      </c>
      <c r="X36" s="608"/>
      <c r="Y36" s="398" t="s">
        <v>1634</v>
      </c>
      <c r="Z36" s="399"/>
      <c r="AA36" s="399"/>
      <c r="AB36" s="399"/>
      <c r="AC36" s="399"/>
      <c r="AD36" s="399"/>
      <c r="AE36" s="400"/>
    </row>
    <row r="37" spans="1:31" ht="12.75" customHeight="1">
      <c r="A37" s="382"/>
      <c r="B37" s="389" t="s">
        <v>703</v>
      </c>
      <c r="C37" s="378"/>
      <c r="D37" s="94"/>
      <c r="E37" s="607">
        <v>180</v>
      </c>
      <c r="F37" s="608"/>
      <c r="G37" s="607">
        <f t="shared" si="4"/>
      </c>
      <c r="H37" s="608"/>
      <c r="I37" s="423" t="s">
        <v>1641</v>
      </c>
      <c r="J37" s="424"/>
      <c r="K37" s="424"/>
      <c r="L37" s="424"/>
      <c r="M37" s="424"/>
      <c r="N37" s="424"/>
      <c r="O37" s="425"/>
      <c r="Q37" s="382"/>
      <c r="R37" s="389" t="s">
        <v>1482</v>
      </c>
      <c r="S37" s="378"/>
      <c r="T37" s="94"/>
      <c r="U37" s="597">
        <v>270</v>
      </c>
      <c r="V37" s="598"/>
      <c r="W37" s="607">
        <f>IF(T37="","",ROUND(U37*$D$4,-1))</f>
      </c>
      <c r="X37" s="608"/>
      <c r="Y37" s="398" t="s">
        <v>1635</v>
      </c>
      <c r="Z37" s="399"/>
      <c r="AA37" s="399"/>
      <c r="AB37" s="399"/>
      <c r="AC37" s="399"/>
      <c r="AD37" s="399"/>
      <c r="AE37" s="400"/>
    </row>
    <row r="38" spans="1:31" ht="12.75" customHeight="1">
      <c r="A38" s="382"/>
      <c r="B38" s="389" t="s">
        <v>1642</v>
      </c>
      <c r="C38" s="378"/>
      <c r="D38" s="94"/>
      <c r="E38" s="607">
        <v>240</v>
      </c>
      <c r="F38" s="608"/>
      <c r="G38" s="607">
        <f>IF(D38="","",ROUND(E38*$D$4,-1))</f>
      </c>
      <c r="H38" s="608"/>
      <c r="I38" s="423" t="s">
        <v>624</v>
      </c>
      <c r="J38" s="424"/>
      <c r="K38" s="424"/>
      <c r="L38" s="424"/>
      <c r="M38" s="424"/>
      <c r="N38" s="424"/>
      <c r="O38" s="425"/>
      <c r="Q38" s="382"/>
      <c r="R38" s="389" t="s">
        <v>1483</v>
      </c>
      <c r="S38" s="378"/>
      <c r="T38" s="94"/>
      <c r="U38" s="597">
        <v>230</v>
      </c>
      <c r="V38" s="598"/>
      <c r="W38" s="607">
        <f t="shared" si="5"/>
      </c>
      <c r="X38" s="608"/>
      <c r="Y38" s="398" t="s">
        <v>1484</v>
      </c>
      <c r="Z38" s="399"/>
      <c r="AA38" s="399"/>
      <c r="AB38" s="399"/>
      <c r="AC38" s="399"/>
      <c r="AD38" s="399"/>
      <c r="AE38" s="400"/>
    </row>
    <row r="39" spans="1:31" ht="12.75" customHeight="1">
      <c r="A39" s="382"/>
      <c r="B39" s="401" t="s">
        <v>1645</v>
      </c>
      <c r="C39" s="402"/>
      <c r="D39" s="94"/>
      <c r="E39" s="607">
        <v>250</v>
      </c>
      <c r="F39" s="608"/>
      <c r="G39" s="607">
        <f t="shared" si="4"/>
      </c>
      <c r="H39" s="608"/>
      <c r="I39" s="423" t="s">
        <v>1646</v>
      </c>
      <c r="J39" s="424"/>
      <c r="K39" s="424"/>
      <c r="L39" s="424"/>
      <c r="M39" s="424"/>
      <c r="N39" s="424"/>
      <c r="O39" s="425"/>
      <c r="Q39" s="382"/>
      <c r="R39" s="389" t="s">
        <v>700</v>
      </c>
      <c r="S39" s="378"/>
      <c r="T39" s="94"/>
      <c r="U39" s="597">
        <v>360</v>
      </c>
      <c r="V39" s="598"/>
      <c r="W39" s="607">
        <f t="shared" si="5"/>
      </c>
      <c r="X39" s="608"/>
      <c r="Y39" s="398" t="s">
        <v>1636</v>
      </c>
      <c r="Z39" s="399"/>
      <c r="AA39" s="399"/>
      <c r="AB39" s="399"/>
      <c r="AC39" s="399"/>
      <c r="AD39" s="399"/>
      <c r="AE39" s="400"/>
    </row>
    <row r="40" spans="1:31" ht="12.75" customHeight="1">
      <c r="A40" s="383"/>
      <c r="B40" s="403" t="s">
        <v>991</v>
      </c>
      <c r="C40" s="404"/>
      <c r="D40" s="405"/>
      <c r="E40" s="601">
        <f>SUBTOTAL(9,E21:F39)</f>
        <v>5100</v>
      </c>
      <c r="F40" s="602"/>
      <c r="G40" s="601">
        <f>SUBTOTAL(9,G21:H39)</f>
        <v>0</v>
      </c>
      <c r="H40" s="602"/>
      <c r="I40" s="416"/>
      <c r="J40" s="417"/>
      <c r="K40" s="417"/>
      <c r="L40" s="417"/>
      <c r="M40" s="417"/>
      <c r="N40" s="417"/>
      <c r="O40" s="418"/>
      <c r="Q40" s="382"/>
      <c r="R40" s="389" t="s">
        <v>702</v>
      </c>
      <c r="S40" s="378"/>
      <c r="T40" s="94"/>
      <c r="U40" s="597">
        <v>250</v>
      </c>
      <c r="V40" s="598"/>
      <c r="W40" s="607">
        <f t="shared" si="5"/>
      </c>
      <c r="X40" s="608"/>
      <c r="Y40" s="398" t="s">
        <v>1638</v>
      </c>
      <c r="Z40" s="399"/>
      <c r="AA40" s="399"/>
      <c r="AB40" s="399"/>
      <c r="AC40" s="399"/>
      <c r="AD40" s="399"/>
      <c r="AE40" s="400"/>
    </row>
    <row r="41" spans="1:31" ht="12.75" customHeight="1">
      <c r="A41" s="381" t="s">
        <v>121</v>
      </c>
      <c r="B41" s="396" t="s">
        <v>1649</v>
      </c>
      <c r="C41" s="397"/>
      <c r="D41" s="58"/>
      <c r="E41" s="607">
        <v>210</v>
      </c>
      <c r="F41" s="608"/>
      <c r="G41" s="607">
        <f>IF(D41="","",ROUND(E41*$D$4,-1))</f>
      </c>
      <c r="H41" s="608"/>
      <c r="I41" s="423" t="s">
        <v>1650</v>
      </c>
      <c r="J41" s="424"/>
      <c r="K41" s="424"/>
      <c r="L41" s="424"/>
      <c r="M41" s="424"/>
      <c r="N41" s="424"/>
      <c r="O41" s="425"/>
      <c r="Q41" s="382"/>
      <c r="R41" s="401" t="s">
        <v>599</v>
      </c>
      <c r="S41" s="402"/>
      <c r="T41" s="94"/>
      <c r="U41" s="773">
        <v>380</v>
      </c>
      <c r="V41" s="774"/>
      <c r="W41" s="607">
        <f t="shared" si="5"/>
      </c>
      <c r="X41" s="608"/>
      <c r="Y41" s="537" t="s">
        <v>1640</v>
      </c>
      <c r="Z41" s="538"/>
      <c r="AA41" s="538"/>
      <c r="AB41" s="538"/>
      <c r="AC41" s="538"/>
      <c r="AD41" s="538"/>
      <c r="AE41" s="539"/>
    </row>
    <row r="42" spans="1:31" ht="12.75" customHeight="1">
      <c r="A42" s="382"/>
      <c r="B42" s="488" t="s">
        <v>1653</v>
      </c>
      <c r="C42" s="489"/>
      <c r="D42" s="64"/>
      <c r="E42" s="607">
        <v>170</v>
      </c>
      <c r="F42" s="608"/>
      <c r="G42" s="607">
        <f>IF(D42="","",ROUND(E42*$D$4,-1))</f>
      </c>
      <c r="H42" s="608"/>
      <c r="I42" s="423" t="s">
        <v>1654</v>
      </c>
      <c r="J42" s="424"/>
      <c r="K42" s="424"/>
      <c r="L42" s="424"/>
      <c r="M42" s="424"/>
      <c r="N42" s="424"/>
      <c r="O42" s="425"/>
      <c r="Q42" s="383"/>
      <c r="R42" s="403" t="s">
        <v>991</v>
      </c>
      <c r="S42" s="404"/>
      <c r="T42" s="405"/>
      <c r="U42" s="601">
        <f>SUBTOTAL(9,U32:V41)</f>
        <v>3190</v>
      </c>
      <c r="V42" s="602"/>
      <c r="W42" s="601">
        <f>SUBTOTAL(9,W32:X41)</f>
        <v>0</v>
      </c>
      <c r="X42" s="602"/>
      <c r="Y42" s="416"/>
      <c r="Z42" s="417"/>
      <c r="AA42" s="417"/>
      <c r="AB42" s="417"/>
      <c r="AC42" s="417"/>
      <c r="AD42" s="417"/>
      <c r="AE42" s="418"/>
    </row>
    <row r="43" spans="1:31" ht="12.75" customHeight="1">
      <c r="A43" s="382"/>
      <c r="B43" s="389" t="s">
        <v>1657</v>
      </c>
      <c r="C43" s="378"/>
      <c r="D43" s="59"/>
      <c r="E43" s="607">
        <v>220</v>
      </c>
      <c r="F43" s="608"/>
      <c r="G43" s="607">
        <f>IF(D43="","",ROUND(E43*$D$4,-1))</f>
      </c>
      <c r="H43" s="608"/>
      <c r="I43" s="423" t="s">
        <v>1658</v>
      </c>
      <c r="J43" s="424"/>
      <c r="K43" s="424"/>
      <c r="L43" s="424"/>
      <c r="M43" s="424"/>
      <c r="N43" s="424"/>
      <c r="O43" s="425"/>
      <c r="Q43" s="381" t="s">
        <v>110</v>
      </c>
      <c r="R43" s="396" t="s">
        <v>1643</v>
      </c>
      <c r="S43" s="397"/>
      <c r="T43" s="58"/>
      <c r="U43" s="634">
        <v>260</v>
      </c>
      <c r="V43" s="635"/>
      <c r="W43" s="634">
        <f>IF(T43="","",ROUND(U43*$D$4,-1))</f>
      </c>
      <c r="X43" s="635"/>
      <c r="Y43" s="517" t="s">
        <v>1644</v>
      </c>
      <c r="Z43" s="518"/>
      <c r="AA43" s="518"/>
      <c r="AB43" s="518"/>
      <c r="AC43" s="518"/>
      <c r="AD43" s="518"/>
      <c r="AE43" s="519"/>
    </row>
    <row r="44" spans="1:31" ht="12.75" customHeight="1">
      <c r="A44" s="382"/>
      <c r="B44" s="389" t="s">
        <v>1660</v>
      </c>
      <c r="C44" s="378"/>
      <c r="D44" s="94"/>
      <c r="E44" s="607">
        <v>140</v>
      </c>
      <c r="F44" s="608"/>
      <c r="G44" s="607">
        <f aca="true" t="shared" si="6" ref="G44:G65">IF(D44="","",ROUND(E44*$D$4,-1))</f>
      </c>
      <c r="H44" s="608"/>
      <c r="I44" s="423" t="s">
        <v>1661</v>
      </c>
      <c r="J44" s="424"/>
      <c r="K44" s="424"/>
      <c r="L44" s="424"/>
      <c r="M44" s="424"/>
      <c r="N44" s="424"/>
      <c r="O44" s="425"/>
      <c r="Q44" s="382"/>
      <c r="R44" s="389" t="s">
        <v>1647</v>
      </c>
      <c r="S44" s="378"/>
      <c r="T44" s="59"/>
      <c r="U44" s="597">
        <v>200</v>
      </c>
      <c r="V44" s="598"/>
      <c r="W44" s="597">
        <f>IF(T44="","",ROUND(U44*$D$4,-1))</f>
      </c>
      <c r="X44" s="598"/>
      <c r="Y44" s="423" t="s">
        <v>1648</v>
      </c>
      <c r="Z44" s="424"/>
      <c r="AA44" s="424"/>
      <c r="AB44" s="424"/>
      <c r="AC44" s="424"/>
      <c r="AD44" s="424"/>
      <c r="AE44" s="425"/>
    </row>
    <row r="45" spans="1:31" ht="12.75" customHeight="1">
      <c r="A45" s="382"/>
      <c r="B45" s="389" t="s">
        <v>1663</v>
      </c>
      <c r="C45" s="378"/>
      <c r="D45" s="94"/>
      <c r="E45" s="607">
        <v>330</v>
      </c>
      <c r="F45" s="608"/>
      <c r="G45" s="607">
        <f t="shared" si="6"/>
      </c>
      <c r="H45" s="608"/>
      <c r="I45" s="423" t="s">
        <v>1664</v>
      </c>
      <c r="J45" s="424"/>
      <c r="K45" s="424"/>
      <c r="L45" s="424"/>
      <c r="M45" s="424"/>
      <c r="N45" s="424"/>
      <c r="O45" s="425"/>
      <c r="Q45" s="383"/>
      <c r="R45" s="403" t="s">
        <v>991</v>
      </c>
      <c r="S45" s="404"/>
      <c r="T45" s="405"/>
      <c r="U45" s="601">
        <f>SUBTOTAL(9,U43:V44)</f>
        <v>460</v>
      </c>
      <c r="V45" s="602"/>
      <c r="W45" s="419">
        <f>SUBTOTAL(9,W43:X44)</f>
        <v>0</v>
      </c>
      <c r="X45" s="420"/>
      <c r="Y45" s="416"/>
      <c r="Z45" s="417"/>
      <c r="AA45" s="417"/>
      <c r="AB45" s="417"/>
      <c r="AC45" s="417"/>
      <c r="AD45" s="417"/>
      <c r="AE45" s="418"/>
    </row>
    <row r="46" spans="1:31" ht="12.75" customHeight="1">
      <c r="A46" s="382"/>
      <c r="B46" s="389" t="s">
        <v>1666</v>
      </c>
      <c r="C46" s="378"/>
      <c r="D46" s="94"/>
      <c r="E46" s="607">
        <v>200</v>
      </c>
      <c r="F46" s="608"/>
      <c r="G46" s="607">
        <f t="shared" si="6"/>
      </c>
      <c r="H46" s="608"/>
      <c r="I46" s="423" t="s">
        <v>1667</v>
      </c>
      <c r="J46" s="424"/>
      <c r="K46" s="424"/>
      <c r="L46" s="424"/>
      <c r="M46" s="424"/>
      <c r="N46" s="424"/>
      <c r="O46" s="425"/>
      <c r="Q46" s="381" t="s">
        <v>120</v>
      </c>
      <c r="R46" s="396" t="s">
        <v>1651</v>
      </c>
      <c r="S46" s="397"/>
      <c r="T46" s="86"/>
      <c r="U46" s="634">
        <v>140</v>
      </c>
      <c r="V46" s="635"/>
      <c r="W46" s="634">
        <f aca="true" t="shared" si="7" ref="W46:W51">IF(T46="","",ROUND(U46*$D$4,-1))</f>
      </c>
      <c r="X46" s="635"/>
      <c r="Y46" s="517" t="s">
        <v>1652</v>
      </c>
      <c r="Z46" s="518"/>
      <c r="AA46" s="518"/>
      <c r="AB46" s="518"/>
      <c r="AC46" s="518"/>
      <c r="AD46" s="518"/>
      <c r="AE46" s="519"/>
    </row>
    <row r="47" spans="1:31" ht="12.75" customHeight="1">
      <c r="A47" s="382"/>
      <c r="B47" s="389" t="s">
        <v>452</v>
      </c>
      <c r="C47" s="378"/>
      <c r="D47" s="94"/>
      <c r="E47" s="607">
        <v>250</v>
      </c>
      <c r="F47" s="608"/>
      <c r="G47" s="607">
        <f t="shared" si="6"/>
      </c>
      <c r="H47" s="608"/>
      <c r="I47" s="423" t="s">
        <v>1669</v>
      </c>
      <c r="J47" s="424"/>
      <c r="K47" s="424"/>
      <c r="L47" s="424"/>
      <c r="M47" s="424"/>
      <c r="N47" s="424"/>
      <c r="O47" s="425"/>
      <c r="Q47" s="382"/>
      <c r="R47" s="389" t="s">
        <v>1655</v>
      </c>
      <c r="S47" s="378"/>
      <c r="T47" s="59"/>
      <c r="U47" s="597">
        <v>140</v>
      </c>
      <c r="V47" s="598"/>
      <c r="W47" s="597">
        <f t="shared" si="7"/>
      </c>
      <c r="X47" s="598"/>
      <c r="Y47" s="423" t="s">
        <v>1656</v>
      </c>
      <c r="Z47" s="424"/>
      <c r="AA47" s="424"/>
      <c r="AB47" s="424"/>
      <c r="AC47" s="424"/>
      <c r="AD47" s="424"/>
      <c r="AE47" s="425"/>
    </row>
    <row r="48" spans="1:31" ht="12.75" customHeight="1">
      <c r="A48" s="382"/>
      <c r="B48" s="389" t="s">
        <v>1670</v>
      </c>
      <c r="C48" s="378"/>
      <c r="D48" s="94"/>
      <c r="E48" s="607">
        <v>200</v>
      </c>
      <c r="F48" s="608"/>
      <c r="G48" s="607">
        <f t="shared" si="6"/>
      </c>
      <c r="H48" s="608"/>
      <c r="I48" s="423" t="s">
        <v>2586</v>
      </c>
      <c r="J48" s="424"/>
      <c r="K48" s="424"/>
      <c r="L48" s="424"/>
      <c r="M48" s="424"/>
      <c r="N48" s="424"/>
      <c r="O48" s="425"/>
      <c r="Q48" s="382"/>
      <c r="R48" s="389" t="s">
        <v>386</v>
      </c>
      <c r="S48" s="378"/>
      <c r="T48" s="59"/>
      <c r="U48" s="597">
        <v>290</v>
      </c>
      <c r="V48" s="598"/>
      <c r="W48" s="597">
        <f t="shared" si="7"/>
      </c>
      <c r="X48" s="598"/>
      <c r="Y48" s="423" t="s">
        <v>1659</v>
      </c>
      <c r="Z48" s="424"/>
      <c r="AA48" s="424"/>
      <c r="AB48" s="424"/>
      <c r="AC48" s="424"/>
      <c r="AD48" s="424"/>
      <c r="AE48" s="425"/>
    </row>
    <row r="49" spans="1:31" ht="12.75" customHeight="1">
      <c r="A49" s="382"/>
      <c r="B49" s="389" t="s">
        <v>1672</v>
      </c>
      <c r="C49" s="378"/>
      <c r="D49" s="94"/>
      <c r="E49" s="607">
        <v>190</v>
      </c>
      <c r="F49" s="608"/>
      <c r="G49" s="607">
        <f t="shared" si="6"/>
      </c>
      <c r="H49" s="608"/>
      <c r="I49" s="423" t="s">
        <v>1673</v>
      </c>
      <c r="J49" s="424"/>
      <c r="K49" s="424"/>
      <c r="L49" s="424"/>
      <c r="M49" s="424"/>
      <c r="N49" s="424"/>
      <c r="O49" s="425"/>
      <c r="Q49" s="382"/>
      <c r="R49" s="389" t="s">
        <v>387</v>
      </c>
      <c r="S49" s="378"/>
      <c r="T49" s="94"/>
      <c r="U49" s="597">
        <v>140</v>
      </c>
      <c r="V49" s="598"/>
      <c r="W49" s="597">
        <f t="shared" si="7"/>
      </c>
      <c r="X49" s="598"/>
      <c r="Y49" s="423" t="s">
        <v>1662</v>
      </c>
      <c r="Z49" s="424"/>
      <c r="AA49" s="424"/>
      <c r="AB49" s="424"/>
      <c r="AC49" s="424"/>
      <c r="AD49" s="424"/>
      <c r="AE49" s="425"/>
    </row>
    <row r="50" spans="1:31" ht="12.75" customHeight="1">
      <c r="A50" s="382"/>
      <c r="B50" s="389" t="s">
        <v>2585</v>
      </c>
      <c r="C50" s="378"/>
      <c r="D50" s="94"/>
      <c r="E50" s="607">
        <v>200</v>
      </c>
      <c r="F50" s="608"/>
      <c r="G50" s="607">
        <f>IF(D50="","",ROUND(E50*$D$4,-1))</f>
      </c>
      <c r="H50" s="608"/>
      <c r="I50" s="423" t="s">
        <v>2587</v>
      </c>
      <c r="J50" s="424"/>
      <c r="K50" s="424"/>
      <c r="L50" s="424"/>
      <c r="M50" s="424"/>
      <c r="N50" s="424"/>
      <c r="O50" s="425"/>
      <c r="Q50" s="382"/>
      <c r="R50" s="389" t="s">
        <v>388</v>
      </c>
      <c r="S50" s="378"/>
      <c r="T50" s="94"/>
      <c r="U50" s="597">
        <v>260</v>
      </c>
      <c r="V50" s="598"/>
      <c r="W50" s="597">
        <f t="shared" si="7"/>
      </c>
      <c r="X50" s="598"/>
      <c r="Y50" s="423" t="s">
        <v>1665</v>
      </c>
      <c r="Z50" s="424"/>
      <c r="AA50" s="424"/>
      <c r="AB50" s="424"/>
      <c r="AC50" s="424"/>
      <c r="AD50" s="424"/>
      <c r="AE50" s="425"/>
    </row>
    <row r="51" spans="1:31" ht="12.75" customHeight="1">
      <c r="A51" s="382"/>
      <c r="B51" s="389" t="s">
        <v>706</v>
      </c>
      <c r="C51" s="378"/>
      <c r="D51" s="94"/>
      <c r="E51" s="607">
        <v>300</v>
      </c>
      <c r="F51" s="608"/>
      <c r="G51" s="607">
        <f t="shared" si="6"/>
      </c>
      <c r="H51" s="608"/>
      <c r="I51" s="423" t="s">
        <v>1675</v>
      </c>
      <c r="J51" s="424"/>
      <c r="K51" s="424"/>
      <c r="L51" s="424"/>
      <c r="M51" s="424"/>
      <c r="N51" s="424"/>
      <c r="O51" s="425"/>
      <c r="Q51" s="382"/>
      <c r="R51" s="401" t="s">
        <v>389</v>
      </c>
      <c r="S51" s="402"/>
      <c r="T51" s="94"/>
      <c r="U51" s="597">
        <v>210</v>
      </c>
      <c r="V51" s="598"/>
      <c r="W51" s="597">
        <f t="shared" si="7"/>
      </c>
      <c r="X51" s="598"/>
      <c r="Y51" s="423" t="s">
        <v>1668</v>
      </c>
      <c r="Z51" s="424"/>
      <c r="AA51" s="424"/>
      <c r="AB51" s="424"/>
      <c r="AC51" s="424"/>
      <c r="AD51" s="424"/>
      <c r="AE51" s="425"/>
    </row>
    <row r="52" spans="1:31" ht="12.75" customHeight="1">
      <c r="A52" s="382"/>
      <c r="B52" s="389" t="s">
        <v>707</v>
      </c>
      <c r="C52" s="378"/>
      <c r="D52" s="94"/>
      <c r="E52" s="607">
        <v>260</v>
      </c>
      <c r="F52" s="608"/>
      <c r="G52" s="607">
        <f t="shared" si="6"/>
      </c>
      <c r="H52" s="608"/>
      <c r="I52" s="423" t="s">
        <v>708</v>
      </c>
      <c r="J52" s="424"/>
      <c r="K52" s="424"/>
      <c r="L52" s="424"/>
      <c r="M52" s="424"/>
      <c r="N52" s="424"/>
      <c r="O52" s="425"/>
      <c r="Q52" s="383"/>
      <c r="R52" s="403" t="s">
        <v>991</v>
      </c>
      <c r="S52" s="404"/>
      <c r="T52" s="405"/>
      <c r="U52" s="601">
        <f>SUBTOTAL(9,U46:V51)</f>
        <v>1180</v>
      </c>
      <c r="V52" s="602"/>
      <c r="W52" s="419">
        <f>SUBTOTAL(9,W46:X51)</f>
        <v>0</v>
      </c>
      <c r="X52" s="420"/>
      <c r="Y52" s="416"/>
      <c r="Z52" s="417"/>
      <c r="AA52" s="417"/>
      <c r="AB52" s="417"/>
      <c r="AC52" s="417"/>
      <c r="AD52" s="417"/>
      <c r="AE52" s="418"/>
    </row>
    <row r="53" spans="1:31" ht="12.75" customHeight="1">
      <c r="A53" s="382"/>
      <c r="B53" s="389" t="s">
        <v>709</v>
      </c>
      <c r="C53" s="378"/>
      <c r="D53" s="94"/>
      <c r="E53" s="607">
        <v>220</v>
      </c>
      <c r="F53" s="608"/>
      <c r="G53" s="607">
        <f t="shared" si="6"/>
      </c>
      <c r="H53" s="608"/>
      <c r="I53" s="423" t="s">
        <v>2373</v>
      </c>
      <c r="J53" s="424"/>
      <c r="K53" s="424"/>
      <c r="L53" s="424"/>
      <c r="M53" s="424"/>
      <c r="N53" s="424"/>
      <c r="O53" s="425"/>
      <c r="Q53" s="381" t="s">
        <v>119</v>
      </c>
      <c r="R53" s="396" t="s">
        <v>1671</v>
      </c>
      <c r="S53" s="397"/>
      <c r="T53" s="58"/>
      <c r="U53" s="770">
        <v>550</v>
      </c>
      <c r="V53" s="771"/>
      <c r="W53" s="634">
        <f>IF(T53="","",ROUND(U53*$D$4,-1))</f>
      </c>
      <c r="X53" s="635"/>
      <c r="Y53" s="517" t="s">
        <v>633</v>
      </c>
      <c r="Z53" s="518"/>
      <c r="AA53" s="518"/>
      <c r="AB53" s="518"/>
      <c r="AC53" s="518"/>
      <c r="AD53" s="518"/>
      <c r="AE53" s="519"/>
    </row>
    <row r="54" spans="1:31" ht="12.75" customHeight="1">
      <c r="A54" s="382"/>
      <c r="B54" s="389" t="s">
        <v>711</v>
      </c>
      <c r="C54" s="378"/>
      <c r="D54" s="94"/>
      <c r="E54" s="607">
        <v>320</v>
      </c>
      <c r="F54" s="608"/>
      <c r="G54" s="607">
        <f t="shared" si="6"/>
      </c>
      <c r="H54" s="608"/>
      <c r="I54" s="423" t="s">
        <v>712</v>
      </c>
      <c r="J54" s="424"/>
      <c r="K54" s="424"/>
      <c r="L54" s="424"/>
      <c r="M54" s="424"/>
      <c r="N54" s="424"/>
      <c r="O54" s="425"/>
      <c r="Q54" s="382"/>
      <c r="R54" s="389" t="s">
        <v>1674</v>
      </c>
      <c r="S54" s="378"/>
      <c r="T54" s="126"/>
      <c r="U54" s="597">
        <v>450</v>
      </c>
      <c r="V54" s="598"/>
      <c r="W54" s="772">
        <f>IF(T54="","",ROUND(U54*$D$4,-1))</f>
      </c>
      <c r="X54" s="598"/>
      <c r="Y54" s="423" t="s">
        <v>630</v>
      </c>
      <c r="Z54" s="424"/>
      <c r="AA54" s="424"/>
      <c r="AB54" s="424"/>
      <c r="AC54" s="424"/>
      <c r="AD54" s="424"/>
      <c r="AE54" s="425"/>
    </row>
    <row r="55" spans="1:31" ht="12.75" customHeight="1">
      <c r="A55" s="382"/>
      <c r="B55" s="389" t="s">
        <v>2372</v>
      </c>
      <c r="C55" s="378"/>
      <c r="D55" s="94"/>
      <c r="E55" s="607">
        <v>150</v>
      </c>
      <c r="F55" s="608"/>
      <c r="G55" s="607">
        <f>IF(D55="","",ROUND(E55*$D$4,-1))</f>
      </c>
      <c r="H55" s="608"/>
      <c r="I55" s="423" t="s">
        <v>2374</v>
      </c>
      <c r="J55" s="424"/>
      <c r="K55" s="424"/>
      <c r="L55" s="424"/>
      <c r="M55" s="424"/>
      <c r="N55" s="424"/>
      <c r="O55" s="425"/>
      <c r="Q55" s="382"/>
      <c r="R55" s="389" t="s">
        <v>710</v>
      </c>
      <c r="S55" s="378"/>
      <c r="T55" s="94"/>
      <c r="U55" s="620">
        <v>250</v>
      </c>
      <c r="V55" s="621"/>
      <c r="W55" s="597">
        <f aca="true" t="shared" si="8" ref="W55:W65">IF(T55="","",ROUND(U55*$D$4,-1))</f>
      </c>
      <c r="X55" s="598"/>
      <c r="Y55" s="423" t="s">
        <v>1676</v>
      </c>
      <c r="Z55" s="424"/>
      <c r="AA55" s="424"/>
      <c r="AB55" s="424"/>
      <c r="AC55" s="424"/>
      <c r="AD55" s="424"/>
      <c r="AE55" s="425"/>
    </row>
    <row r="56" spans="1:31" ht="12.75" customHeight="1">
      <c r="A56" s="382"/>
      <c r="B56" s="389" t="s">
        <v>713</v>
      </c>
      <c r="C56" s="378"/>
      <c r="D56" s="94"/>
      <c r="E56" s="607">
        <v>280</v>
      </c>
      <c r="F56" s="608"/>
      <c r="G56" s="607">
        <f t="shared" si="6"/>
      </c>
      <c r="H56" s="608"/>
      <c r="I56" s="423" t="s">
        <v>626</v>
      </c>
      <c r="J56" s="424"/>
      <c r="K56" s="424"/>
      <c r="L56" s="424"/>
      <c r="M56" s="424"/>
      <c r="N56" s="424"/>
      <c r="O56" s="425"/>
      <c r="Q56" s="382"/>
      <c r="R56" s="389" t="s">
        <v>517</v>
      </c>
      <c r="S56" s="378"/>
      <c r="T56" s="94"/>
      <c r="U56" s="597">
        <v>380</v>
      </c>
      <c r="V56" s="598"/>
      <c r="W56" s="597">
        <f t="shared" si="8"/>
      </c>
      <c r="X56" s="598"/>
      <c r="Y56" s="423" t="s">
        <v>1677</v>
      </c>
      <c r="Z56" s="424"/>
      <c r="AA56" s="424"/>
      <c r="AB56" s="424"/>
      <c r="AC56" s="424"/>
      <c r="AD56" s="424"/>
      <c r="AE56" s="425"/>
    </row>
    <row r="57" spans="1:31" ht="12.75" customHeight="1">
      <c r="A57" s="382"/>
      <c r="B57" s="389" t="s">
        <v>714</v>
      </c>
      <c r="C57" s="378"/>
      <c r="D57" s="94"/>
      <c r="E57" s="607">
        <v>360</v>
      </c>
      <c r="F57" s="608"/>
      <c r="G57" s="607">
        <f t="shared" si="6"/>
      </c>
      <c r="H57" s="608"/>
      <c r="I57" s="423" t="s">
        <v>627</v>
      </c>
      <c r="J57" s="424"/>
      <c r="K57" s="424"/>
      <c r="L57" s="424"/>
      <c r="M57" s="424"/>
      <c r="N57" s="424"/>
      <c r="O57" s="425"/>
      <c r="Q57" s="382"/>
      <c r="R57" s="389" t="s">
        <v>392</v>
      </c>
      <c r="S57" s="378"/>
      <c r="T57" s="94"/>
      <c r="U57" s="597">
        <v>310</v>
      </c>
      <c r="V57" s="598"/>
      <c r="W57" s="597">
        <f t="shared" si="8"/>
      </c>
      <c r="X57" s="598"/>
      <c r="Y57" s="423" t="s">
        <v>1678</v>
      </c>
      <c r="Z57" s="424"/>
      <c r="AA57" s="424"/>
      <c r="AB57" s="424"/>
      <c r="AC57" s="424"/>
      <c r="AD57" s="424"/>
      <c r="AE57" s="425"/>
    </row>
    <row r="58" spans="1:31" ht="12.75" customHeight="1">
      <c r="A58" s="382"/>
      <c r="B58" s="389" t="s">
        <v>715</v>
      </c>
      <c r="C58" s="378"/>
      <c r="D58" s="94"/>
      <c r="E58" s="607">
        <v>270</v>
      </c>
      <c r="F58" s="608"/>
      <c r="G58" s="607">
        <f t="shared" si="6"/>
      </c>
      <c r="H58" s="608"/>
      <c r="I58" s="423" t="s">
        <v>1681</v>
      </c>
      <c r="J58" s="424"/>
      <c r="K58" s="424"/>
      <c r="L58" s="424"/>
      <c r="M58" s="424"/>
      <c r="N58" s="424"/>
      <c r="O58" s="425"/>
      <c r="Q58" s="382"/>
      <c r="R58" s="389" t="s">
        <v>393</v>
      </c>
      <c r="S58" s="378"/>
      <c r="T58" s="94"/>
      <c r="U58" s="597">
        <v>360</v>
      </c>
      <c r="V58" s="598"/>
      <c r="W58" s="597">
        <f t="shared" si="8"/>
      </c>
      <c r="X58" s="598"/>
      <c r="Y58" s="423" t="s">
        <v>1679</v>
      </c>
      <c r="Z58" s="424"/>
      <c r="AA58" s="424"/>
      <c r="AB58" s="424"/>
      <c r="AC58" s="424"/>
      <c r="AD58" s="424"/>
      <c r="AE58" s="425"/>
    </row>
    <row r="59" spans="1:31" ht="12.75" customHeight="1">
      <c r="A59" s="382"/>
      <c r="B59" s="389" t="s">
        <v>716</v>
      </c>
      <c r="C59" s="378"/>
      <c r="D59" s="94"/>
      <c r="E59" s="607">
        <v>320</v>
      </c>
      <c r="F59" s="608"/>
      <c r="G59" s="607">
        <f t="shared" si="6"/>
      </c>
      <c r="H59" s="608"/>
      <c r="I59" s="423" t="s">
        <v>1683</v>
      </c>
      <c r="J59" s="424"/>
      <c r="K59" s="424"/>
      <c r="L59" s="424"/>
      <c r="M59" s="424"/>
      <c r="N59" s="424"/>
      <c r="O59" s="425"/>
      <c r="Q59" s="382"/>
      <c r="R59" s="389" t="s">
        <v>394</v>
      </c>
      <c r="S59" s="378"/>
      <c r="T59" s="94"/>
      <c r="U59" s="597">
        <v>450</v>
      </c>
      <c r="V59" s="598"/>
      <c r="W59" s="597">
        <f t="shared" si="8"/>
      </c>
      <c r="X59" s="598"/>
      <c r="Y59" s="423" t="s">
        <v>1680</v>
      </c>
      <c r="Z59" s="424"/>
      <c r="AA59" s="424"/>
      <c r="AB59" s="424"/>
      <c r="AC59" s="424"/>
      <c r="AD59" s="424"/>
      <c r="AE59" s="425"/>
    </row>
    <row r="60" spans="1:31" ht="12.75" customHeight="1">
      <c r="A60" s="382"/>
      <c r="B60" s="389" t="s">
        <v>458</v>
      </c>
      <c r="C60" s="378"/>
      <c r="D60" s="94"/>
      <c r="E60" s="607">
        <v>340</v>
      </c>
      <c r="F60" s="608"/>
      <c r="G60" s="607">
        <f t="shared" si="6"/>
      </c>
      <c r="H60" s="608"/>
      <c r="I60" s="423" t="s">
        <v>1684</v>
      </c>
      <c r="J60" s="424"/>
      <c r="K60" s="424"/>
      <c r="L60" s="424"/>
      <c r="M60" s="424"/>
      <c r="N60" s="424"/>
      <c r="O60" s="425"/>
      <c r="Q60" s="382"/>
      <c r="R60" s="389" t="s">
        <v>717</v>
      </c>
      <c r="S60" s="378"/>
      <c r="T60" s="94"/>
      <c r="U60" s="597">
        <v>260</v>
      </c>
      <c r="V60" s="598"/>
      <c r="W60" s="597">
        <f t="shared" si="8"/>
      </c>
      <c r="X60" s="598"/>
      <c r="Y60" s="423" t="s">
        <v>631</v>
      </c>
      <c r="Z60" s="424"/>
      <c r="AA60" s="424"/>
      <c r="AB60" s="424"/>
      <c r="AC60" s="424"/>
      <c r="AD60" s="424"/>
      <c r="AE60" s="425"/>
    </row>
    <row r="61" spans="1:31" ht="12.75" customHeight="1">
      <c r="A61" s="382"/>
      <c r="B61" s="389" t="s">
        <v>719</v>
      </c>
      <c r="C61" s="378"/>
      <c r="D61" s="94"/>
      <c r="E61" s="607">
        <v>160</v>
      </c>
      <c r="F61" s="608"/>
      <c r="G61" s="607">
        <f t="shared" si="6"/>
      </c>
      <c r="H61" s="608"/>
      <c r="I61" s="423" t="s">
        <v>1686</v>
      </c>
      <c r="J61" s="424"/>
      <c r="K61" s="424"/>
      <c r="L61" s="424"/>
      <c r="M61" s="424"/>
      <c r="N61" s="424"/>
      <c r="O61" s="425"/>
      <c r="Q61" s="382"/>
      <c r="R61" s="389" t="s">
        <v>718</v>
      </c>
      <c r="S61" s="378"/>
      <c r="T61" s="94"/>
      <c r="U61" s="597">
        <v>520</v>
      </c>
      <c r="V61" s="598"/>
      <c r="W61" s="597">
        <f t="shared" si="8"/>
      </c>
      <c r="X61" s="598"/>
      <c r="Y61" s="423" t="s">
        <v>1682</v>
      </c>
      <c r="Z61" s="424"/>
      <c r="AA61" s="424"/>
      <c r="AB61" s="424"/>
      <c r="AC61" s="424"/>
      <c r="AD61" s="424"/>
      <c r="AE61" s="425"/>
    </row>
    <row r="62" spans="1:31" ht="12.75" customHeight="1">
      <c r="A62" s="382"/>
      <c r="B62" s="389" t="s">
        <v>720</v>
      </c>
      <c r="C62" s="378"/>
      <c r="D62" s="94"/>
      <c r="E62" s="607">
        <v>180</v>
      </c>
      <c r="F62" s="608"/>
      <c r="G62" s="607">
        <f t="shared" si="6"/>
      </c>
      <c r="H62" s="608"/>
      <c r="I62" s="423" t="s">
        <v>1688</v>
      </c>
      <c r="J62" s="424"/>
      <c r="K62" s="424"/>
      <c r="L62" s="424"/>
      <c r="M62" s="424"/>
      <c r="N62" s="424"/>
      <c r="O62" s="425"/>
      <c r="Q62" s="382"/>
      <c r="R62" s="389" t="s">
        <v>396</v>
      </c>
      <c r="S62" s="378"/>
      <c r="T62" s="94"/>
      <c r="U62" s="597">
        <v>240</v>
      </c>
      <c r="V62" s="598"/>
      <c r="W62" s="597">
        <f t="shared" si="8"/>
      </c>
      <c r="X62" s="598"/>
      <c r="Y62" s="423" t="s">
        <v>632</v>
      </c>
      <c r="Z62" s="424"/>
      <c r="AA62" s="424"/>
      <c r="AB62" s="424"/>
      <c r="AC62" s="424"/>
      <c r="AD62" s="424"/>
      <c r="AE62" s="425"/>
    </row>
    <row r="63" spans="1:31" ht="12.75" customHeight="1">
      <c r="A63" s="382"/>
      <c r="B63" s="389" t="s">
        <v>1385</v>
      </c>
      <c r="C63" s="378"/>
      <c r="D63" s="94"/>
      <c r="E63" s="607">
        <v>220</v>
      </c>
      <c r="F63" s="608"/>
      <c r="G63" s="607">
        <f>IF(D63="","",ROUND(E63*$D$4,-1))</f>
      </c>
      <c r="H63" s="608"/>
      <c r="I63" s="423" t="s">
        <v>1690</v>
      </c>
      <c r="J63" s="424"/>
      <c r="K63" s="424"/>
      <c r="L63" s="424"/>
      <c r="M63" s="424"/>
      <c r="N63" s="424"/>
      <c r="O63" s="425"/>
      <c r="Q63" s="382"/>
      <c r="R63" s="389" t="s">
        <v>397</v>
      </c>
      <c r="S63" s="378"/>
      <c r="T63" s="94"/>
      <c r="U63" s="597">
        <v>300</v>
      </c>
      <c r="V63" s="598"/>
      <c r="W63" s="597">
        <f t="shared" si="8"/>
      </c>
      <c r="X63" s="598"/>
      <c r="Y63" s="423" t="s">
        <v>1685</v>
      </c>
      <c r="Z63" s="424"/>
      <c r="AA63" s="424"/>
      <c r="AB63" s="424"/>
      <c r="AC63" s="424"/>
      <c r="AD63" s="424"/>
      <c r="AE63" s="425"/>
    </row>
    <row r="64" spans="1:31" ht="12.75" customHeight="1">
      <c r="A64" s="382"/>
      <c r="B64" s="389" t="s">
        <v>1691</v>
      </c>
      <c r="C64" s="378"/>
      <c r="D64" s="94"/>
      <c r="E64" s="607">
        <v>250</v>
      </c>
      <c r="F64" s="608"/>
      <c r="G64" s="607">
        <f t="shared" si="6"/>
      </c>
      <c r="H64" s="608"/>
      <c r="I64" s="423" t="s">
        <v>1692</v>
      </c>
      <c r="J64" s="424"/>
      <c r="K64" s="424"/>
      <c r="L64" s="424"/>
      <c r="M64" s="424"/>
      <c r="N64" s="424"/>
      <c r="O64" s="425"/>
      <c r="Q64" s="382"/>
      <c r="R64" s="389" t="s">
        <v>398</v>
      </c>
      <c r="S64" s="378"/>
      <c r="T64" s="94"/>
      <c r="U64" s="597">
        <v>190</v>
      </c>
      <c r="V64" s="598"/>
      <c r="W64" s="597">
        <f t="shared" si="8"/>
      </c>
      <c r="X64" s="598"/>
      <c r="Y64" s="423" t="s">
        <v>1687</v>
      </c>
      <c r="Z64" s="424"/>
      <c r="AA64" s="424"/>
      <c r="AB64" s="424"/>
      <c r="AC64" s="424"/>
      <c r="AD64" s="424"/>
      <c r="AE64" s="425"/>
    </row>
    <row r="65" spans="1:31" ht="12.75" customHeight="1">
      <c r="A65" s="382"/>
      <c r="B65" s="401" t="s">
        <v>516</v>
      </c>
      <c r="C65" s="402"/>
      <c r="D65" s="94"/>
      <c r="E65" s="607">
        <v>330</v>
      </c>
      <c r="F65" s="608"/>
      <c r="G65" s="607">
        <f t="shared" si="6"/>
      </c>
      <c r="H65" s="608"/>
      <c r="I65" s="423" t="s">
        <v>1693</v>
      </c>
      <c r="J65" s="424"/>
      <c r="K65" s="424"/>
      <c r="L65" s="424"/>
      <c r="M65" s="424"/>
      <c r="N65" s="424"/>
      <c r="O65" s="425"/>
      <c r="Q65" s="382"/>
      <c r="R65" s="401" t="s">
        <v>399</v>
      </c>
      <c r="S65" s="402"/>
      <c r="T65" s="94"/>
      <c r="U65" s="597">
        <v>200</v>
      </c>
      <c r="V65" s="598"/>
      <c r="W65" s="597">
        <f t="shared" si="8"/>
      </c>
      <c r="X65" s="598"/>
      <c r="Y65" s="423" t="s">
        <v>1689</v>
      </c>
      <c r="Z65" s="424"/>
      <c r="AA65" s="424"/>
      <c r="AB65" s="424"/>
      <c r="AC65" s="424"/>
      <c r="AD65" s="424"/>
      <c r="AE65" s="425"/>
    </row>
    <row r="66" spans="1:31" ht="12.75" customHeight="1">
      <c r="A66" s="383"/>
      <c r="B66" s="403" t="s">
        <v>991</v>
      </c>
      <c r="C66" s="404"/>
      <c r="D66" s="405"/>
      <c r="E66" s="601">
        <f>SUBTOTAL(9,E41:F65)</f>
        <v>6070</v>
      </c>
      <c r="F66" s="602"/>
      <c r="G66" s="601">
        <f>SUBTOTAL(9,G41:H65)</f>
        <v>0</v>
      </c>
      <c r="H66" s="602"/>
      <c r="I66" s="416"/>
      <c r="J66" s="417"/>
      <c r="K66" s="417"/>
      <c r="L66" s="417"/>
      <c r="M66" s="417"/>
      <c r="N66" s="417"/>
      <c r="O66" s="418"/>
      <c r="Q66" s="383"/>
      <c r="R66" s="403" t="s">
        <v>991</v>
      </c>
      <c r="S66" s="404"/>
      <c r="T66" s="405"/>
      <c r="U66" s="601">
        <f>SUBTOTAL(9,U53:V65)</f>
        <v>4460</v>
      </c>
      <c r="V66" s="602"/>
      <c r="W66" s="601">
        <f>SUBTOTAL(9,W53:X65)</f>
        <v>0</v>
      </c>
      <c r="X66" s="602"/>
      <c r="Y66" s="416"/>
      <c r="Z66" s="417"/>
      <c r="AA66" s="417"/>
      <c r="AB66" s="417"/>
      <c r="AC66" s="417"/>
      <c r="AD66" s="417"/>
      <c r="AE66" s="418"/>
    </row>
    <row r="67" spans="1:15" ht="12.75" customHeight="1">
      <c r="A67" s="779" t="s">
        <v>1247</v>
      </c>
      <c r="B67" s="750" t="s">
        <v>1694</v>
      </c>
      <c r="C67" s="751"/>
      <c r="D67" s="86"/>
      <c r="E67" s="611">
        <v>150</v>
      </c>
      <c r="F67" s="612"/>
      <c r="G67" s="611">
        <f>IF(D67="","",ROUND(E67*$D$4,-1))</f>
      </c>
      <c r="H67" s="612"/>
      <c r="I67" s="461" t="s">
        <v>1695</v>
      </c>
      <c r="J67" s="462"/>
      <c r="K67" s="462"/>
      <c r="L67" s="462"/>
      <c r="M67" s="462"/>
      <c r="N67" s="462"/>
      <c r="O67" s="463"/>
    </row>
    <row r="68" spans="1:15" ht="12.75" customHeight="1">
      <c r="A68" s="780"/>
      <c r="B68" s="389" t="s">
        <v>1696</v>
      </c>
      <c r="C68" s="378"/>
      <c r="D68" s="59"/>
      <c r="E68" s="607">
        <v>80</v>
      </c>
      <c r="F68" s="608"/>
      <c r="G68" s="607">
        <f>IF(D68="","",ROUND(E68*$D$4,-1))</f>
      </c>
      <c r="H68" s="608"/>
      <c r="I68" s="423" t="s">
        <v>1697</v>
      </c>
      <c r="J68" s="424"/>
      <c r="K68" s="424"/>
      <c r="L68" s="424"/>
      <c r="M68" s="424"/>
      <c r="N68" s="424"/>
      <c r="O68" s="425"/>
    </row>
    <row r="69" spans="1:15" ht="12.75" customHeight="1">
      <c r="A69" s="780"/>
      <c r="B69" s="389" t="s">
        <v>1698</v>
      </c>
      <c r="C69" s="378"/>
      <c r="D69" s="59"/>
      <c r="E69" s="607">
        <v>180</v>
      </c>
      <c r="F69" s="608"/>
      <c r="G69" s="607">
        <f>IF(D69="","",ROUND(E69*$D$4,-1))</f>
      </c>
      <c r="H69" s="608"/>
      <c r="I69" s="423" t="s">
        <v>1699</v>
      </c>
      <c r="J69" s="424"/>
      <c r="K69" s="424"/>
      <c r="L69" s="424"/>
      <c r="M69" s="424"/>
      <c r="N69" s="424"/>
      <c r="O69" s="425"/>
    </row>
    <row r="70" spans="1:15" ht="12.75" customHeight="1">
      <c r="A70" s="780"/>
      <c r="B70" s="389" t="s">
        <v>595</v>
      </c>
      <c r="C70" s="378"/>
      <c r="D70" s="94"/>
      <c r="E70" s="607">
        <v>280</v>
      </c>
      <c r="F70" s="608"/>
      <c r="G70" s="607">
        <f>IF(D70="","",ROUND(E70*$D$4,-1))</f>
      </c>
      <c r="H70" s="608"/>
      <c r="I70" s="423" t="s">
        <v>1700</v>
      </c>
      <c r="J70" s="424"/>
      <c r="K70" s="424"/>
      <c r="L70" s="424"/>
      <c r="M70" s="424"/>
      <c r="N70" s="424"/>
      <c r="O70" s="425"/>
    </row>
    <row r="71" spans="1:16" ht="12.75" customHeight="1">
      <c r="A71" s="780"/>
      <c r="B71" s="401" t="s">
        <v>596</v>
      </c>
      <c r="C71" s="402"/>
      <c r="D71" s="94"/>
      <c r="E71" s="607">
        <v>100</v>
      </c>
      <c r="F71" s="608"/>
      <c r="G71" s="607">
        <f>IF(D71="","",ROUND(E71*$D$4,-1))</f>
      </c>
      <c r="H71" s="608"/>
      <c r="I71" s="423" t="s">
        <v>1481</v>
      </c>
      <c r="J71" s="424"/>
      <c r="K71" s="424"/>
      <c r="L71" s="424"/>
      <c r="M71" s="424"/>
      <c r="N71" s="424"/>
      <c r="O71" s="425"/>
      <c r="P71" s="91"/>
    </row>
    <row r="72" spans="1:16" ht="12.75" customHeight="1">
      <c r="A72" s="781"/>
      <c r="B72" s="403" t="s">
        <v>991</v>
      </c>
      <c r="C72" s="404"/>
      <c r="D72" s="405"/>
      <c r="E72" s="601">
        <f>SUBTOTAL(9,E67:F71)</f>
        <v>790</v>
      </c>
      <c r="F72" s="602"/>
      <c r="G72" s="601">
        <f>SUBTOTAL(9,G67:H71)</f>
        <v>0</v>
      </c>
      <c r="H72" s="602"/>
      <c r="I72" s="416"/>
      <c r="J72" s="417"/>
      <c r="K72" s="417"/>
      <c r="L72" s="417"/>
      <c r="M72" s="417"/>
      <c r="N72" s="417"/>
      <c r="O72" s="418"/>
      <c r="P72" s="91"/>
    </row>
    <row r="73" ht="12.75" customHeight="1">
      <c r="P73" s="91"/>
    </row>
    <row r="74" spans="2:24" ht="12.7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524" t="s">
        <v>112</v>
      </c>
      <c r="R74" s="497"/>
      <c r="S74" s="497"/>
      <c r="T74" s="525"/>
      <c r="U74" s="414">
        <f>SUBTOTAL(9,E6:F72)+SUBTOTAL(9,U6:V66)</f>
        <v>32360</v>
      </c>
      <c r="V74" s="414"/>
      <c r="W74" s="414">
        <f>SUBTOTAL(9,G6:H72)+SUBTOTAL(9,W6:X66)</f>
        <v>0</v>
      </c>
      <c r="X74" s="414"/>
    </row>
    <row r="75" spans="2:15" ht="12.75" customHeight="1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</row>
    <row r="76" spans="1:31" ht="12.75" customHeight="1">
      <c r="A76" s="523" t="str">
        <f>'[1]集計表'!A69</f>
        <v>株式会社毎日メディアサービス山口</v>
      </c>
      <c r="B76" s="523"/>
      <c r="C76" s="523"/>
      <c r="D76" s="523"/>
      <c r="E76" s="523"/>
      <c r="F76" s="523"/>
      <c r="G76" s="523"/>
      <c r="H76" s="523"/>
      <c r="I76" s="523"/>
      <c r="J76" s="523"/>
      <c r="K76" s="523"/>
      <c r="L76" s="523"/>
      <c r="M76" s="523"/>
      <c r="N76" s="523"/>
      <c r="O76" s="523"/>
      <c r="P76" s="523"/>
      <c r="Q76" s="523"/>
      <c r="R76" s="523"/>
      <c r="S76" s="523"/>
      <c r="T76" s="523"/>
      <c r="U76" s="523"/>
      <c r="V76" s="523"/>
      <c r="W76" s="523"/>
      <c r="X76" s="523"/>
      <c r="Y76" s="523"/>
      <c r="Z76" s="523"/>
      <c r="AA76" s="523"/>
      <c r="AB76" s="523"/>
      <c r="AC76" s="523"/>
      <c r="AD76" s="523"/>
      <c r="AE76" s="523"/>
    </row>
    <row r="77" spans="1:31" ht="12.75" customHeight="1">
      <c r="A77" s="69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</row>
    <row r="78" spans="1:31" ht="12.75" customHeight="1">
      <c r="A78" s="28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</row>
    <row r="79" spans="18:31" ht="12.75" customHeight="1"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6:31" ht="12.75" customHeight="1">
      <c r="P80" s="15"/>
      <c r="Q80" s="15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7:31" ht="12.75" customHeight="1">
      <c r="Q81" s="15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ht="12.75" customHeight="1">
      <c r="A82" s="18"/>
      <c r="R82" s="23"/>
      <c r="S82" s="23"/>
      <c r="T82" s="23"/>
      <c r="U82" s="25"/>
      <c r="V82" s="25"/>
      <c r="W82" s="26"/>
      <c r="X82" s="26"/>
      <c r="Y82" s="31"/>
      <c r="Z82" s="31"/>
      <c r="AA82" s="31"/>
      <c r="AB82" s="31"/>
      <c r="AC82" s="31"/>
      <c r="AD82" s="31"/>
      <c r="AE82" s="31"/>
    </row>
    <row r="83" spans="17:31" ht="12.75" customHeight="1">
      <c r="Q83" s="15"/>
      <c r="R83" s="23"/>
      <c r="S83" s="23"/>
      <c r="T83" s="23"/>
      <c r="U83" s="21"/>
      <c r="V83" s="21"/>
      <c r="W83" s="26"/>
      <c r="X83" s="26"/>
      <c r="Y83" s="19"/>
      <c r="Z83" s="19"/>
      <c r="AA83" s="19"/>
      <c r="AB83" s="19"/>
      <c r="AC83" s="19"/>
      <c r="AD83" s="19"/>
      <c r="AE83" s="19"/>
    </row>
    <row r="84" spans="17:31" ht="12.75" customHeight="1">
      <c r="Q84" s="15"/>
      <c r="R84" s="23"/>
      <c r="S84" s="23"/>
      <c r="T84" s="23"/>
      <c r="U84" s="21"/>
      <c r="V84" s="21"/>
      <c r="W84" s="26"/>
      <c r="X84" s="26"/>
      <c r="Y84" s="19"/>
      <c r="Z84" s="19"/>
      <c r="AA84" s="19"/>
      <c r="AB84" s="19"/>
      <c r="AC84" s="19"/>
      <c r="AD84" s="19"/>
      <c r="AE84" s="19"/>
    </row>
    <row r="85" spans="18:31" ht="12.75" customHeight="1">
      <c r="R85" s="23"/>
      <c r="S85" s="23"/>
      <c r="T85" s="23"/>
      <c r="U85" s="21"/>
      <c r="V85" s="21"/>
      <c r="W85" s="26"/>
      <c r="X85" s="26"/>
      <c r="Y85" s="19"/>
      <c r="Z85" s="19"/>
      <c r="AA85" s="19"/>
      <c r="AB85" s="19"/>
      <c r="AC85" s="19"/>
      <c r="AD85" s="19"/>
      <c r="AE85" s="19"/>
    </row>
    <row r="86" spans="18:31" ht="12.75" customHeight="1">
      <c r="R86" s="23"/>
      <c r="S86" s="23"/>
      <c r="T86" s="23"/>
      <c r="U86" s="51"/>
      <c r="V86" s="51"/>
      <c r="W86" s="26"/>
      <c r="X86" s="26"/>
      <c r="Y86" s="19"/>
      <c r="Z86" s="19"/>
      <c r="AA86" s="19"/>
      <c r="AB86" s="19"/>
      <c r="AC86" s="19"/>
      <c r="AD86" s="19"/>
      <c r="AE86" s="19"/>
    </row>
    <row r="87" ht="12.75" customHeight="1"/>
    <row r="88" spans="2:15" ht="12.75" customHeight="1">
      <c r="B88" s="20"/>
      <c r="C88" s="20"/>
      <c r="D88" s="20"/>
      <c r="E88" s="25"/>
      <c r="F88" s="25"/>
      <c r="G88" s="26"/>
      <c r="H88" s="26"/>
      <c r="I88" s="19"/>
      <c r="J88" s="19"/>
      <c r="K88" s="19"/>
      <c r="L88" s="19"/>
      <c r="M88" s="19"/>
      <c r="N88" s="19"/>
      <c r="O88" s="19"/>
    </row>
    <row r="89" ht="12.75" customHeight="1"/>
    <row r="90" spans="2:31" ht="12.75" customHeight="1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</row>
    <row r="91" spans="18:31" ht="12.75" customHeight="1"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</row>
    <row r="92" ht="12.75" customHeight="1"/>
    <row r="93" spans="18:31" ht="12.75" customHeight="1"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</row>
    <row r="94" spans="2:31" ht="12.75" customHeight="1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</sheetData>
  <sheetProtection password="DE98" sheet="1"/>
  <protectedRanges>
    <protectedRange sqref="D4" name="範囲1"/>
    <protectedRange sqref="T43:T44 W43:X44 W46:X51 W53:X65 T6:T13 T53:T65 T46:T51 D21:D39 D6:D19 W6:X13 G21:H39 D67:D71 T32:T41 W32:X41 G67:H71 T15:T30 G6:H19 W15:X30 D41:D65 G41:H65" name="範囲1_1"/>
    <protectedRange sqref="T32:T41 T15:T30" name="範囲1_2_3"/>
    <protectedRange sqref="T43:T44" name="範囲1_2_1_1"/>
    <protectedRange sqref="T53:T65 T46:T51" name="範囲1_2_2_1"/>
  </protectedRanges>
  <mergeCells count="552">
    <mergeCell ref="B50:C50"/>
    <mergeCell ref="E50:F50"/>
    <mergeCell ref="G50:H50"/>
    <mergeCell ref="I50:O50"/>
    <mergeCell ref="A76:AE76"/>
    <mergeCell ref="A67:A72"/>
    <mergeCell ref="A41:A66"/>
    <mergeCell ref="B55:C55"/>
    <mergeCell ref="Y43:AE43"/>
    <mergeCell ref="R43:S43"/>
    <mergeCell ref="G15:H15"/>
    <mergeCell ref="E25:F25"/>
    <mergeCell ref="I34:O34"/>
    <mergeCell ref="G25:H25"/>
    <mergeCell ref="G23:H23"/>
    <mergeCell ref="G32:H32"/>
    <mergeCell ref="G18:H18"/>
    <mergeCell ref="E21:F21"/>
    <mergeCell ref="G22:H22"/>
    <mergeCell ref="E33:F33"/>
    <mergeCell ref="B13:C13"/>
    <mergeCell ref="B18:C18"/>
    <mergeCell ref="I23:O23"/>
    <mergeCell ref="E27:F27"/>
    <mergeCell ref="B22:C22"/>
    <mergeCell ref="A21:A40"/>
    <mergeCell ref="I16:O16"/>
    <mergeCell ref="B16:C16"/>
    <mergeCell ref="E17:F17"/>
    <mergeCell ref="B20:D20"/>
    <mergeCell ref="G34:H34"/>
    <mergeCell ref="A6:A20"/>
    <mergeCell ref="R20:S20"/>
    <mergeCell ref="R21:S21"/>
    <mergeCell ref="R27:S27"/>
    <mergeCell ref="R30:S30"/>
    <mergeCell ref="B17:C17"/>
    <mergeCell ref="B11:C11"/>
    <mergeCell ref="B12:C12"/>
    <mergeCell ref="E12:F12"/>
    <mergeCell ref="W23:X23"/>
    <mergeCell ref="R23:S23"/>
    <mergeCell ref="R22:S22"/>
    <mergeCell ref="Y20:AE20"/>
    <mergeCell ref="W18:X18"/>
    <mergeCell ref="Y18:AE18"/>
    <mergeCell ref="Y23:AE23"/>
    <mergeCell ref="U20:V20"/>
    <mergeCell ref="Y22:AE22"/>
    <mergeCell ref="W20:X20"/>
    <mergeCell ref="W31:X31"/>
    <mergeCell ref="Y31:AE31"/>
    <mergeCell ref="Y32:AE32"/>
    <mergeCell ref="U31:V31"/>
    <mergeCell ref="W32:X32"/>
    <mergeCell ref="W30:X30"/>
    <mergeCell ref="U32:V32"/>
    <mergeCell ref="U30:V30"/>
    <mergeCell ref="Y30:AE30"/>
    <mergeCell ref="B19:C19"/>
    <mergeCell ref="E19:F19"/>
    <mergeCell ref="B24:C24"/>
    <mergeCell ref="E24:F24"/>
    <mergeCell ref="B23:C23"/>
    <mergeCell ref="B21:C21"/>
    <mergeCell ref="E15:F15"/>
    <mergeCell ref="I14:O14"/>
    <mergeCell ref="I15:O15"/>
    <mergeCell ref="E20:F20"/>
    <mergeCell ref="E14:F14"/>
    <mergeCell ref="G14:H14"/>
    <mergeCell ref="G17:H17"/>
    <mergeCell ref="G20:H20"/>
    <mergeCell ref="E18:F18"/>
    <mergeCell ref="I20:O20"/>
    <mergeCell ref="G19:H19"/>
    <mergeCell ref="B5:D5"/>
    <mergeCell ref="G16:H16"/>
    <mergeCell ref="B8:C8"/>
    <mergeCell ref="E8:F8"/>
    <mergeCell ref="G9:H9"/>
    <mergeCell ref="E11:F11"/>
    <mergeCell ref="G11:H11"/>
    <mergeCell ref="B9:C9"/>
    <mergeCell ref="B14:C14"/>
    <mergeCell ref="B6:C6"/>
    <mergeCell ref="B7:C7"/>
    <mergeCell ref="E7:F7"/>
    <mergeCell ref="G8:H8"/>
    <mergeCell ref="E9:F9"/>
    <mergeCell ref="E16:F16"/>
    <mergeCell ref="G13:H13"/>
    <mergeCell ref="B15:C15"/>
    <mergeCell ref="E13:F13"/>
    <mergeCell ref="G12:H12"/>
    <mergeCell ref="B10:C10"/>
    <mergeCell ref="I13:O13"/>
    <mergeCell ref="I8:O8"/>
    <mergeCell ref="E5:F5"/>
    <mergeCell ref="G5:H5"/>
    <mergeCell ref="G6:H6"/>
    <mergeCell ref="I9:O9"/>
    <mergeCell ref="I7:O7"/>
    <mergeCell ref="I12:O12"/>
    <mergeCell ref="E10:F10"/>
    <mergeCell ref="G10:H10"/>
    <mergeCell ref="R9:S9"/>
    <mergeCell ref="R10:S10"/>
    <mergeCell ref="I5:O5"/>
    <mergeCell ref="I6:O6"/>
    <mergeCell ref="I11:O11"/>
    <mergeCell ref="I10:O10"/>
    <mergeCell ref="R6:S6"/>
    <mergeCell ref="R5:T5"/>
    <mergeCell ref="U6:V6"/>
    <mergeCell ref="U11:V11"/>
    <mergeCell ref="U10:V10"/>
    <mergeCell ref="R8:S8"/>
    <mergeCell ref="Q6:Q14"/>
    <mergeCell ref="A1:C1"/>
    <mergeCell ref="D1:AB1"/>
    <mergeCell ref="G7:H7"/>
    <mergeCell ref="D3:U3"/>
    <mergeCell ref="V3:W3"/>
    <mergeCell ref="D4:F4"/>
    <mergeCell ref="D2:E2"/>
    <mergeCell ref="E6:F6"/>
    <mergeCell ref="X2:AE2"/>
    <mergeCell ref="A2:C2"/>
    <mergeCell ref="R2:S2"/>
    <mergeCell ref="A3:C3"/>
    <mergeCell ref="X3:AD3"/>
    <mergeCell ref="A4:C4"/>
    <mergeCell ref="Y4:Z4"/>
    <mergeCell ref="L2:O2"/>
    <mergeCell ref="F2:I2"/>
    <mergeCell ref="V2:W2"/>
    <mergeCell ref="AB4:AD4"/>
    <mergeCell ref="AC1:AE1"/>
    <mergeCell ref="W9:X9"/>
    <mergeCell ref="Y9:AE9"/>
    <mergeCell ref="W6:X6"/>
    <mergeCell ref="Y7:AE7"/>
    <mergeCell ref="W8:X8"/>
    <mergeCell ref="W10:X10"/>
    <mergeCell ref="Y10:AE10"/>
    <mergeCell ref="Y5:AE5"/>
    <mergeCell ref="W7:X7"/>
    <mergeCell ref="Y6:AE6"/>
    <mergeCell ref="Y8:AE8"/>
    <mergeCell ref="U9:V9"/>
    <mergeCell ref="U5:V5"/>
    <mergeCell ref="U7:V7"/>
    <mergeCell ref="U8:V8"/>
    <mergeCell ref="W13:X13"/>
    <mergeCell ref="R13:S13"/>
    <mergeCell ref="R7:S7"/>
    <mergeCell ref="W11:X11"/>
    <mergeCell ref="W12:X12"/>
    <mergeCell ref="W5:X5"/>
    <mergeCell ref="Y11:AE11"/>
    <mergeCell ref="R11:S11"/>
    <mergeCell ref="Y13:AE13"/>
    <mergeCell ref="U13:V13"/>
    <mergeCell ref="Y17:AE17"/>
    <mergeCell ref="U17:V17"/>
    <mergeCell ref="Y12:AE12"/>
    <mergeCell ref="R12:S12"/>
    <mergeCell ref="U12:V12"/>
    <mergeCell ref="R14:T14"/>
    <mergeCell ref="U14:V14"/>
    <mergeCell ref="Y14:AE14"/>
    <mergeCell ref="W17:X17"/>
    <mergeCell ref="W14:X14"/>
    <mergeCell ref="W15:X15"/>
    <mergeCell ref="U15:V15"/>
    <mergeCell ref="U16:V16"/>
    <mergeCell ref="W16:X16"/>
    <mergeCell ref="Y16:AE16"/>
    <mergeCell ref="W21:X21"/>
    <mergeCell ref="U19:V19"/>
    <mergeCell ref="W19:X19"/>
    <mergeCell ref="Y19:AE19"/>
    <mergeCell ref="R15:S15"/>
    <mergeCell ref="Y15:AE15"/>
    <mergeCell ref="R17:S17"/>
    <mergeCell ref="R16:S16"/>
    <mergeCell ref="R18:S18"/>
    <mergeCell ref="R19:S19"/>
    <mergeCell ref="Y27:AE27"/>
    <mergeCell ref="Y25:AE25"/>
    <mergeCell ref="I18:O18"/>
    <mergeCell ref="U22:V22"/>
    <mergeCell ref="I19:O19"/>
    <mergeCell ref="U23:V23"/>
    <mergeCell ref="W22:X22"/>
    <mergeCell ref="R24:S24"/>
    <mergeCell ref="I22:O22"/>
    <mergeCell ref="I21:O21"/>
    <mergeCell ref="Y24:AE24"/>
    <mergeCell ref="E26:F26"/>
    <mergeCell ref="G24:H24"/>
    <mergeCell ref="G26:H26"/>
    <mergeCell ref="I17:O17"/>
    <mergeCell ref="E22:F22"/>
    <mergeCell ref="G21:H21"/>
    <mergeCell ref="U21:V21"/>
    <mergeCell ref="U18:V18"/>
    <mergeCell ref="Y21:AE21"/>
    <mergeCell ref="Y26:AE26"/>
    <mergeCell ref="I24:O24"/>
    <mergeCell ref="R26:S26"/>
    <mergeCell ref="U26:V26"/>
    <mergeCell ref="I26:O26"/>
    <mergeCell ref="W29:X29"/>
    <mergeCell ref="I25:O25"/>
    <mergeCell ref="U29:V29"/>
    <mergeCell ref="R29:S29"/>
    <mergeCell ref="R25:S25"/>
    <mergeCell ref="U25:V25"/>
    <mergeCell ref="U24:V24"/>
    <mergeCell ref="W27:X27"/>
    <mergeCell ref="U27:V27"/>
    <mergeCell ref="W25:X25"/>
    <mergeCell ref="W26:X26"/>
    <mergeCell ref="W24:X24"/>
    <mergeCell ref="W33:X33"/>
    <mergeCell ref="Y35:AE35"/>
    <mergeCell ref="I28:O28"/>
    <mergeCell ref="I30:O30"/>
    <mergeCell ref="R34:S34"/>
    <mergeCell ref="U34:V34"/>
    <mergeCell ref="W34:X34"/>
    <mergeCell ref="Y34:AE34"/>
    <mergeCell ref="W35:X35"/>
    <mergeCell ref="Y29:AE29"/>
    <mergeCell ref="G27:H27"/>
    <mergeCell ref="I27:O27"/>
    <mergeCell ref="B26:C26"/>
    <mergeCell ref="G28:H28"/>
    <mergeCell ref="B29:C29"/>
    <mergeCell ref="G29:H29"/>
    <mergeCell ref="E29:F29"/>
    <mergeCell ref="I29:O29"/>
    <mergeCell ref="B25:C25"/>
    <mergeCell ref="E23:F23"/>
    <mergeCell ref="B32:C32"/>
    <mergeCell ref="R38:S38"/>
    <mergeCell ref="R39:S39"/>
    <mergeCell ref="I31:O31"/>
    <mergeCell ref="B28:C28"/>
    <mergeCell ref="E28:F28"/>
    <mergeCell ref="B33:C33"/>
    <mergeCell ref="B27:C27"/>
    <mergeCell ref="Y37:AE37"/>
    <mergeCell ref="I33:O33"/>
    <mergeCell ref="E30:F30"/>
    <mergeCell ref="R33:S33"/>
    <mergeCell ref="I32:O32"/>
    <mergeCell ref="G30:H30"/>
    <mergeCell ref="R36:S36"/>
    <mergeCell ref="E34:F34"/>
    <mergeCell ref="E31:F31"/>
    <mergeCell ref="Y33:AE33"/>
    <mergeCell ref="E35:F35"/>
    <mergeCell ref="E32:F32"/>
    <mergeCell ref="Y40:AE40"/>
    <mergeCell ref="Y38:AE38"/>
    <mergeCell ref="W36:X36"/>
    <mergeCell ref="W39:X39"/>
    <mergeCell ref="W38:X38"/>
    <mergeCell ref="U39:V39"/>
    <mergeCell ref="Y39:AE39"/>
    <mergeCell ref="Y36:AE36"/>
    <mergeCell ref="B31:C31"/>
    <mergeCell ref="B35:C35"/>
    <mergeCell ref="B30:C30"/>
    <mergeCell ref="G31:H31"/>
    <mergeCell ref="U36:V36"/>
    <mergeCell ref="U33:V33"/>
    <mergeCell ref="B34:C34"/>
    <mergeCell ref="G33:H33"/>
    <mergeCell ref="R35:S35"/>
    <mergeCell ref="G35:H35"/>
    <mergeCell ref="W40:X40"/>
    <mergeCell ref="I40:O40"/>
    <mergeCell ref="I38:O38"/>
    <mergeCell ref="B36:C36"/>
    <mergeCell ref="E36:F36"/>
    <mergeCell ref="G36:H36"/>
    <mergeCell ref="I36:O36"/>
    <mergeCell ref="B38:C38"/>
    <mergeCell ref="G38:H38"/>
    <mergeCell ref="B37:C37"/>
    <mergeCell ref="E37:F37"/>
    <mergeCell ref="G37:H37"/>
    <mergeCell ref="I37:O37"/>
    <mergeCell ref="R41:S41"/>
    <mergeCell ref="U40:V40"/>
    <mergeCell ref="R40:S40"/>
    <mergeCell ref="E38:F38"/>
    <mergeCell ref="I39:O39"/>
    <mergeCell ref="U38:V38"/>
    <mergeCell ref="Y42:AE42"/>
    <mergeCell ref="W41:X41"/>
    <mergeCell ref="Y41:AE41"/>
    <mergeCell ref="U41:V41"/>
    <mergeCell ref="R42:T42"/>
    <mergeCell ref="I41:O41"/>
    <mergeCell ref="I42:O42"/>
    <mergeCell ref="B39:C39"/>
    <mergeCell ref="E39:F39"/>
    <mergeCell ref="G39:H39"/>
    <mergeCell ref="W43:X43"/>
    <mergeCell ref="B40:D40"/>
    <mergeCell ref="E40:F40"/>
    <mergeCell ref="W42:X42"/>
    <mergeCell ref="U42:V42"/>
    <mergeCell ref="U43:V43"/>
    <mergeCell ref="G40:H40"/>
    <mergeCell ref="W44:X44"/>
    <mergeCell ref="G43:H43"/>
    <mergeCell ref="B41:C41"/>
    <mergeCell ref="E41:F41"/>
    <mergeCell ref="B43:C43"/>
    <mergeCell ref="E43:F43"/>
    <mergeCell ref="G41:H41"/>
    <mergeCell ref="B42:C42"/>
    <mergeCell ref="E42:F42"/>
    <mergeCell ref="G42:H42"/>
    <mergeCell ref="Y44:AE44"/>
    <mergeCell ref="Y45:AE45"/>
    <mergeCell ref="R44:S44"/>
    <mergeCell ref="R46:S46"/>
    <mergeCell ref="R45:T45"/>
    <mergeCell ref="Y46:AE46"/>
    <mergeCell ref="U45:V45"/>
    <mergeCell ref="W45:X45"/>
    <mergeCell ref="U44:V44"/>
    <mergeCell ref="U46:V46"/>
    <mergeCell ref="Y49:AE49"/>
    <mergeCell ref="W48:X48"/>
    <mergeCell ref="Y48:AE48"/>
    <mergeCell ref="W46:X46"/>
    <mergeCell ref="U49:V49"/>
    <mergeCell ref="U47:V47"/>
    <mergeCell ref="W47:X47"/>
    <mergeCell ref="W49:X49"/>
    <mergeCell ref="Y47:AE47"/>
    <mergeCell ref="B44:C44"/>
    <mergeCell ref="B45:C45"/>
    <mergeCell ref="B47:C47"/>
    <mergeCell ref="U50:V50"/>
    <mergeCell ref="R50:S50"/>
    <mergeCell ref="B46:C46"/>
    <mergeCell ref="E45:F45"/>
    <mergeCell ref="U48:V48"/>
    <mergeCell ref="I45:O45"/>
    <mergeCell ref="E44:F44"/>
    <mergeCell ref="I43:O43"/>
    <mergeCell ref="R47:S47"/>
    <mergeCell ref="I44:O44"/>
    <mergeCell ref="R48:S48"/>
    <mergeCell ref="G46:H46"/>
    <mergeCell ref="G45:H45"/>
    <mergeCell ref="G44:H44"/>
    <mergeCell ref="E47:F47"/>
    <mergeCell ref="G47:H47"/>
    <mergeCell ref="I46:O46"/>
    <mergeCell ref="E46:F46"/>
    <mergeCell ref="I47:O47"/>
    <mergeCell ref="R49:S49"/>
    <mergeCell ref="B49:C49"/>
    <mergeCell ref="E49:F49"/>
    <mergeCell ref="B48:C48"/>
    <mergeCell ref="I49:O49"/>
    <mergeCell ref="G51:H51"/>
    <mergeCell ref="G49:H49"/>
    <mergeCell ref="I48:O48"/>
    <mergeCell ref="I51:O51"/>
    <mergeCell ref="E48:F48"/>
    <mergeCell ref="G48:H48"/>
    <mergeCell ref="Y52:AE52"/>
    <mergeCell ref="R52:T52"/>
    <mergeCell ref="Y51:AE51"/>
    <mergeCell ref="W52:X52"/>
    <mergeCell ref="B51:C51"/>
    <mergeCell ref="E51:F51"/>
    <mergeCell ref="B52:C52"/>
    <mergeCell ref="E52:F52"/>
    <mergeCell ref="Y54:AE54"/>
    <mergeCell ref="G52:H52"/>
    <mergeCell ref="U52:V52"/>
    <mergeCell ref="W51:X51"/>
    <mergeCell ref="U55:V55"/>
    <mergeCell ref="Y50:AE50"/>
    <mergeCell ref="W50:X50"/>
    <mergeCell ref="R54:S54"/>
    <mergeCell ref="R53:S53"/>
    <mergeCell ref="I52:O52"/>
    <mergeCell ref="B53:C53"/>
    <mergeCell ref="E53:F53"/>
    <mergeCell ref="G53:H53"/>
    <mergeCell ref="E54:F54"/>
    <mergeCell ref="Y57:AE57"/>
    <mergeCell ref="G54:H54"/>
    <mergeCell ref="I54:O54"/>
    <mergeCell ref="E56:F56"/>
    <mergeCell ref="R55:S55"/>
    <mergeCell ref="U57:V57"/>
    <mergeCell ref="U56:V56"/>
    <mergeCell ref="W54:X54"/>
    <mergeCell ref="U54:V54"/>
    <mergeCell ref="E55:F55"/>
    <mergeCell ref="Y53:AE53"/>
    <mergeCell ref="Y56:AE56"/>
    <mergeCell ref="W55:X55"/>
    <mergeCell ref="W56:X56"/>
    <mergeCell ref="Y55:AE55"/>
    <mergeCell ref="I55:O55"/>
    <mergeCell ref="B56:C56"/>
    <mergeCell ref="G56:H56"/>
    <mergeCell ref="B54:C54"/>
    <mergeCell ref="U53:V53"/>
    <mergeCell ref="W53:X53"/>
    <mergeCell ref="E61:F61"/>
    <mergeCell ref="I56:O56"/>
    <mergeCell ref="W58:X58"/>
    <mergeCell ref="B58:C58"/>
    <mergeCell ref="E58:F58"/>
    <mergeCell ref="G58:H58"/>
    <mergeCell ref="B57:C57"/>
    <mergeCell ref="E57:F57"/>
    <mergeCell ref="G57:H57"/>
    <mergeCell ref="B59:C59"/>
    <mergeCell ref="E59:F59"/>
    <mergeCell ref="G59:H59"/>
    <mergeCell ref="B62:C62"/>
    <mergeCell ref="E62:F62"/>
    <mergeCell ref="G62:H62"/>
    <mergeCell ref="G61:H61"/>
    <mergeCell ref="Y64:AE64"/>
    <mergeCell ref="Y63:AE63"/>
    <mergeCell ref="R64:S64"/>
    <mergeCell ref="U64:V64"/>
    <mergeCell ref="W63:X63"/>
    <mergeCell ref="W64:X64"/>
    <mergeCell ref="I62:O62"/>
    <mergeCell ref="B61:C61"/>
    <mergeCell ref="I61:O61"/>
    <mergeCell ref="E60:F60"/>
    <mergeCell ref="B63:C63"/>
    <mergeCell ref="E63:F63"/>
    <mergeCell ref="G63:H63"/>
    <mergeCell ref="I63:O63"/>
    <mergeCell ref="G60:H60"/>
    <mergeCell ref="B60:C60"/>
    <mergeCell ref="B64:C64"/>
    <mergeCell ref="B67:C67"/>
    <mergeCell ref="E64:F64"/>
    <mergeCell ref="I67:O67"/>
    <mergeCell ref="I64:O64"/>
    <mergeCell ref="I66:O66"/>
    <mergeCell ref="I65:O65"/>
    <mergeCell ref="G64:H64"/>
    <mergeCell ref="G67:H67"/>
    <mergeCell ref="E67:F67"/>
    <mergeCell ref="B66:D66"/>
    <mergeCell ref="E66:F66"/>
    <mergeCell ref="G66:H66"/>
    <mergeCell ref="W65:X65"/>
    <mergeCell ref="B65:C65"/>
    <mergeCell ref="E65:F65"/>
    <mergeCell ref="G65:H65"/>
    <mergeCell ref="U66:V66"/>
    <mergeCell ref="I69:O69"/>
    <mergeCell ref="E70:F70"/>
    <mergeCell ref="B72:D72"/>
    <mergeCell ref="B68:C68"/>
    <mergeCell ref="E68:F68"/>
    <mergeCell ref="G68:H68"/>
    <mergeCell ref="G70:H70"/>
    <mergeCell ref="I68:O68"/>
    <mergeCell ref="E72:F72"/>
    <mergeCell ref="G72:H72"/>
    <mergeCell ref="Y65:AE65"/>
    <mergeCell ref="Y59:AE59"/>
    <mergeCell ref="B71:C71"/>
    <mergeCell ref="E71:F71"/>
    <mergeCell ref="G71:H71"/>
    <mergeCell ref="I71:O71"/>
    <mergeCell ref="B70:C70"/>
    <mergeCell ref="B69:C69"/>
    <mergeCell ref="E69:F69"/>
    <mergeCell ref="G69:H69"/>
    <mergeCell ref="U35:V35"/>
    <mergeCell ref="W66:X66"/>
    <mergeCell ref="W57:X57"/>
    <mergeCell ref="R66:T66"/>
    <mergeCell ref="U65:V65"/>
    <mergeCell ref="U51:V51"/>
    <mergeCell ref="R51:S51"/>
    <mergeCell ref="W61:X61"/>
    <mergeCell ref="W60:X60"/>
    <mergeCell ref="U63:V63"/>
    <mergeCell ref="I53:O53"/>
    <mergeCell ref="U61:V61"/>
    <mergeCell ref="U62:V62"/>
    <mergeCell ref="U58:V58"/>
    <mergeCell ref="U60:V60"/>
    <mergeCell ref="I60:O60"/>
    <mergeCell ref="R56:S56"/>
    <mergeCell ref="U59:V59"/>
    <mergeCell ref="I57:O57"/>
    <mergeCell ref="I59:O59"/>
    <mergeCell ref="G55:H55"/>
    <mergeCell ref="W74:X74"/>
    <mergeCell ref="R57:S57"/>
    <mergeCell ref="U74:V74"/>
    <mergeCell ref="W62:X62"/>
    <mergeCell ref="W59:X59"/>
    <mergeCell ref="R60:S60"/>
    <mergeCell ref="R62:S62"/>
    <mergeCell ref="I72:O72"/>
    <mergeCell ref="I70:O70"/>
    <mergeCell ref="R28:S28"/>
    <mergeCell ref="R37:S37"/>
    <mergeCell ref="R61:S61"/>
    <mergeCell ref="R32:S32"/>
    <mergeCell ref="R31:T31"/>
    <mergeCell ref="R59:S59"/>
    <mergeCell ref="R58:S58"/>
    <mergeCell ref="I58:O58"/>
    <mergeCell ref="I35:O35"/>
    <mergeCell ref="R65:S65"/>
    <mergeCell ref="Y62:AE62"/>
    <mergeCell ref="Y61:AE61"/>
    <mergeCell ref="Y60:AE60"/>
    <mergeCell ref="Y58:AE58"/>
    <mergeCell ref="U37:V37"/>
    <mergeCell ref="W37:X37"/>
    <mergeCell ref="R63:S63"/>
    <mergeCell ref="U28:V28"/>
    <mergeCell ref="W28:X28"/>
    <mergeCell ref="Y28:AE28"/>
    <mergeCell ref="Q15:Q31"/>
    <mergeCell ref="Q74:T74"/>
    <mergeCell ref="Q53:Q66"/>
    <mergeCell ref="Q46:Q52"/>
    <mergeCell ref="Q43:Q45"/>
    <mergeCell ref="Q32:Q42"/>
    <mergeCell ref="Y66:AE66"/>
  </mergeCells>
  <printOptions horizontalCentered="1"/>
  <pageMargins left="0.2" right="0.21" top="0.2" bottom="0.2" header="0.2" footer="0.2"/>
  <pageSetup horizontalDpi="600" verticalDpi="600" orientation="portrait" paperSize="9" scale="88" r:id="rId1"/>
  <headerFooter alignWithMargins="0">
    <oddFooter>&amp;R&amp;"MS UI Gothic,標準"&amp;10&amp;P／&amp;N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AE87"/>
  <sheetViews>
    <sheetView showZeros="0" view="pageBreakPreview" zoomScaleSheetLayoutView="100" zoomScalePageLayoutView="0" workbookViewId="0" topLeftCell="A1">
      <selection activeCell="U35" sqref="U35"/>
    </sheetView>
  </sheetViews>
  <sheetFormatPr defaultColWidth="8.796875" defaultRowHeight="14.25"/>
  <cols>
    <col min="1" max="66" width="3.09765625" style="9" customWidth="1"/>
    <col min="67" max="16384" width="9" style="9" customWidth="1"/>
  </cols>
  <sheetData>
    <row r="1" spans="1:31" s="1" customFormat="1" ht="18.75" customHeight="1">
      <c r="A1" s="157" t="s">
        <v>111</v>
      </c>
      <c r="B1" s="158"/>
      <c r="C1" s="158"/>
      <c r="D1" s="157" t="s">
        <v>945</v>
      </c>
      <c r="E1" s="158"/>
      <c r="F1" s="158"/>
      <c r="G1" s="160" t="s">
        <v>634</v>
      </c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24"/>
      <c r="AA1" s="24"/>
      <c r="AB1" s="24"/>
      <c r="AC1" s="175">
        <f>'集計表'!AD1</f>
        <v>44044</v>
      </c>
      <c r="AD1" s="175"/>
      <c r="AE1" s="176"/>
    </row>
    <row r="2" spans="1:31" ht="18.75" customHeight="1">
      <c r="A2" s="491" t="s">
        <v>973</v>
      </c>
      <c r="B2" s="492"/>
      <c r="C2" s="493"/>
      <c r="D2" s="507">
        <f>'集計表'!E2</f>
        <v>2020</v>
      </c>
      <c r="E2" s="507"/>
      <c r="F2" s="511">
        <f>'集計表'!G2</f>
        <v>-3</v>
      </c>
      <c r="G2" s="512"/>
      <c r="H2" s="512"/>
      <c r="I2" s="512"/>
      <c r="J2" s="71" t="s">
        <v>1809</v>
      </c>
      <c r="K2" s="3" t="s">
        <v>655</v>
      </c>
      <c r="L2" s="511">
        <f>'集計表'!M2</f>
        <v>-1</v>
      </c>
      <c r="M2" s="512"/>
      <c r="N2" s="512"/>
      <c r="O2" s="512"/>
      <c r="P2" s="2" t="s">
        <v>976</v>
      </c>
      <c r="Q2" s="6" t="s">
        <v>884</v>
      </c>
      <c r="R2" s="496">
        <f>'集計表'!S2</f>
        <v>0</v>
      </c>
      <c r="S2" s="496"/>
      <c r="T2" s="7" t="s">
        <v>885</v>
      </c>
      <c r="U2" s="8" t="s">
        <v>886</v>
      </c>
      <c r="V2" s="491" t="s">
        <v>887</v>
      </c>
      <c r="W2" s="493"/>
      <c r="X2" s="504">
        <f>'集計表'!Y2</f>
        <v>0</v>
      </c>
      <c r="Y2" s="505"/>
      <c r="Z2" s="505"/>
      <c r="AA2" s="505"/>
      <c r="AB2" s="505"/>
      <c r="AC2" s="505"/>
      <c r="AD2" s="505"/>
      <c r="AE2" s="506"/>
    </row>
    <row r="3" spans="1:31" ht="18.75" customHeight="1">
      <c r="A3" s="501" t="s">
        <v>981</v>
      </c>
      <c r="B3" s="502"/>
      <c r="C3" s="503"/>
      <c r="D3" s="508">
        <f>'集計表'!E3</f>
        <v>0</v>
      </c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10"/>
      <c r="V3" s="491" t="s">
        <v>982</v>
      </c>
      <c r="W3" s="493"/>
      <c r="X3" s="514">
        <f>'集計表'!Y3</f>
        <v>0</v>
      </c>
      <c r="Y3" s="515"/>
      <c r="Z3" s="515"/>
      <c r="AA3" s="515"/>
      <c r="AB3" s="515"/>
      <c r="AC3" s="515"/>
      <c r="AD3" s="515"/>
      <c r="AE3" s="10" t="s">
        <v>983</v>
      </c>
    </row>
    <row r="4" spans="1:31" ht="15.75" customHeight="1">
      <c r="A4" s="497" t="s">
        <v>321</v>
      </c>
      <c r="B4" s="497"/>
      <c r="C4" s="497"/>
      <c r="D4" s="513">
        <v>1</v>
      </c>
      <c r="E4" s="513"/>
      <c r="F4" s="513"/>
      <c r="Y4" s="786" t="s">
        <v>984</v>
      </c>
      <c r="Z4" s="786"/>
      <c r="AA4" s="11" t="s">
        <v>656</v>
      </c>
      <c r="AB4" s="785">
        <f>SUM(W33,W60)</f>
        <v>0</v>
      </c>
      <c r="AC4" s="786"/>
      <c r="AD4" s="786"/>
      <c r="AE4" s="9" t="s">
        <v>888</v>
      </c>
    </row>
    <row r="5" spans="1:31" ht="12.75" customHeight="1">
      <c r="A5" s="13"/>
      <c r="B5" s="520" t="s">
        <v>1701</v>
      </c>
      <c r="C5" s="494"/>
      <c r="D5" s="494"/>
      <c r="E5" s="516" t="s">
        <v>988</v>
      </c>
      <c r="F5" s="516"/>
      <c r="G5" s="490" t="s">
        <v>989</v>
      </c>
      <c r="H5" s="490"/>
      <c r="I5" s="494" t="s">
        <v>1577</v>
      </c>
      <c r="J5" s="494"/>
      <c r="K5" s="494"/>
      <c r="L5" s="494"/>
      <c r="M5" s="494"/>
      <c r="N5" s="494"/>
      <c r="O5" s="495"/>
      <c r="Q5" s="12"/>
      <c r="R5" s="520" t="s">
        <v>1578</v>
      </c>
      <c r="S5" s="494"/>
      <c r="T5" s="494"/>
      <c r="U5" s="516" t="s">
        <v>988</v>
      </c>
      <c r="V5" s="516"/>
      <c r="W5" s="490" t="s">
        <v>989</v>
      </c>
      <c r="X5" s="490"/>
      <c r="Y5" s="494" t="s">
        <v>1577</v>
      </c>
      <c r="Z5" s="494"/>
      <c r="AA5" s="494"/>
      <c r="AB5" s="494"/>
      <c r="AC5" s="494"/>
      <c r="AD5" s="494"/>
      <c r="AE5" s="495"/>
    </row>
    <row r="6" spans="1:31" ht="12.75" customHeight="1">
      <c r="A6" s="381" t="s">
        <v>118</v>
      </c>
      <c r="B6" s="396" t="s">
        <v>1702</v>
      </c>
      <c r="C6" s="397"/>
      <c r="D6" s="58"/>
      <c r="E6" s="634">
        <v>190</v>
      </c>
      <c r="F6" s="635"/>
      <c r="G6" s="634">
        <f aca="true" t="shared" si="0" ref="G6:G30">IF(D6="","",ROUND(E6*$D$4,-1))</f>
      </c>
      <c r="H6" s="635"/>
      <c r="I6" s="517" t="s">
        <v>1703</v>
      </c>
      <c r="J6" s="518"/>
      <c r="K6" s="518"/>
      <c r="L6" s="518"/>
      <c r="M6" s="518"/>
      <c r="N6" s="518"/>
      <c r="O6" s="519"/>
      <c r="Q6" s="381" t="s">
        <v>125</v>
      </c>
      <c r="R6" s="396" t="s">
        <v>1704</v>
      </c>
      <c r="S6" s="397"/>
      <c r="T6" s="58"/>
      <c r="U6" s="607">
        <v>230</v>
      </c>
      <c r="V6" s="608"/>
      <c r="W6" s="607">
        <f>IF(T6="","",ROUND(U6*$D$4,-1))</f>
      </c>
      <c r="X6" s="608"/>
      <c r="Y6" s="423" t="s">
        <v>1705</v>
      </c>
      <c r="Z6" s="424"/>
      <c r="AA6" s="424"/>
      <c r="AB6" s="424"/>
      <c r="AC6" s="424"/>
      <c r="AD6" s="424"/>
      <c r="AE6" s="425"/>
    </row>
    <row r="7" spans="1:31" ht="12.75" customHeight="1">
      <c r="A7" s="382"/>
      <c r="B7" s="488" t="s">
        <v>1706</v>
      </c>
      <c r="C7" s="489"/>
      <c r="D7" s="95"/>
      <c r="E7" s="597">
        <v>250</v>
      </c>
      <c r="F7" s="598"/>
      <c r="G7" s="597">
        <f t="shared" si="0"/>
      </c>
      <c r="H7" s="598"/>
      <c r="I7" s="594" t="s">
        <v>1707</v>
      </c>
      <c r="J7" s="636"/>
      <c r="K7" s="636"/>
      <c r="L7" s="636"/>
      <c r="M7" s="636"/>
      <c r="N7" s="636"/>
      <c r="O7" s="637"/>
      <c r="Q7" s="382"/>
      <c r="R7" s="389" t="s">
        <v>1708</v>
      </c>
      <c r="S7" s="378"/>
      <c r="T7" s="64"/>
      <c r="U7" s="607">
        <v>140</v>
      </c>
      <c r="V7" s="608"/>
      <c r="W7" s="607">
        <f>IF(T7="","",ROUND(U7*$D$4,-1))</f>
      </c>
      <c r="X7" s="608"/>
      <c r="Y7" s="423" t="s">
        <v>1709</v>
      </c>
      <c r="Z7" s="424"/>
      <c r="AA7" s="424"/>
      <c r="AB7" s="424"/>
      <c r="AC7" s="424"/>
      <c r="AD7" s="424"/>
      <c r="AE7" s="425"/>
    </row>
    <row r="8" spans="1:31" ht="12.75" customHeight="1">
      <c r="A8" s="382"/>
      <c r="B8" s="488" t="s">
        <v>1710</v>
      </c>
      <c r="C8" s="489"/>
      <c r="D8" s="95"/>
      <c r="E8" s="597">
        <v>70</v>
      </c>
      <c r="F8" s="598"/>
      <c r="G8" s="597">
        <f t="shared" si="0"/>
      </c>
      <c r="H8" s="598"/>
      <c r="I8" s="423" t="s">
        <v>1711</v>
      </c>
      <c r="J8" s="424"/>
      <c r="K8" s="424"/>
      <c r="L8" s="424"/>
      <c r="M8" s="424"/>
      <c r="N8" s="424"/>
      <c r="O8" s="425"/>
      <c r="Q8" s="382"/>
      <c r="R8" s="389" t="s">
        <v>1712</v>
      </c>
      <c r="S8" s="378"/>
      <c r="T8" s="59"/>
      <c r="U8" s="607">
        <v>100</v>
      </c>
      <c r="V8" s="608"/>
      <c r="W8" s="607">
        <f>IF(T8="","",ROUND(U8*$D$4,-1))</f>
      </c>
      <c r="X8" s="608"/>
      <c r="Y8" s="423" t="s">
        <v>1713</v>
      </c>
      <c r="Z8" s="424"/>
      <c r="AA8" s="424"/>
      <c r="AB8" s="424"/>
      <c r="AC8" s="424"/>
      <c r="AD8" s="424"/>
      <c r="AE8" s="425"/>
    </row>
    <row r="9" spans="1:31" ht="12.75" customHeight="1">
      <c r="A9" s="382"/>
      <c r="B9" s="389" t="s">
        <v>1714</v>
      </c>
      <c r="C9" s="378"/>
      <c r="D9" s="95"/>
      <c r="E9" s="597">
        <v>290</v>
      </c>
      <c r="F9" s="598"/>
      <c r="G9" s="597">
        <f t="shared" si="0"/>
      </c>
      <c r="H9" s="598"/>
      <c r="I9" s="423" t="s">
        <v>1478</v>
      </c>
      <c r="J9" s="424"/>
      <c r="K9" s="424"/>
      <c r="L9" s="424"/>
      <c r="M9" s="424"/>
      <c r="N9" s="424"/>
      <c r="O9" s="425"/>
      <c r="Q9" s="382"/>
      <c r="R9" s="389" t="s">
        <v>483</v>
      </c>
      <c r="S9" s="378"/>
      <c r="T9" s="94"/>
      <c r="U9" s="607">
        <v>70</v>
      </c>
      <c r="V9" s="608"/>
      <c r="W9" s="607">
        <f aca="true" t="shared" si="1" ref="W9:W18">IF(T9="","",ROUND(U9*$D$4,-1))</f>
      </c>
      <c r="X9" s="608"/>
      <c r="Y9" s="423" t="s">
        <v>1715</v>
      </c>
      <c r="Z9" s="424"/>
      <c r="AA9" s="424"/>
      <c r="AB9" s="424"/>
      <c r="AC9" s="424"/>
      <c r="AD9" s="424"/>
      <c r="AE9" s="425"/>
    </row>
    <row r="10" spans="1:31" ht="12.75" customHeight="1">
      <c r="A10" s="382"/>
      <c r="B10" s="488" t="s">
        <v>1716</v>
      </c>
      <c r="C10" s="489"/>
      <c r="D10" s="95"/>
      <c r="E10" s="597">
        <v>220</v>
      </c>
      <c r="F10" s="598"/>
      <c r="G10" s="597">
        <f t="shared" si="0"/>
      </c>
      <c r="H10" s="598"/>
      <c r="I10" s="594" t="s">
        <v>1477</v>
      </c>
      <c r="J10" s="636"/>
      <c r="K10" s="636"/>
      <c r="L10" s="636"/>
      <c r="M10" s="636"/>
      <c r="N10" s="636"/>
      <c r="O10" s="637"/>
      <c r="Q10" s="382"/>
      <c r="R10" s="389" t="s">
        <v>484</v>
      </c>
      <c r="S10" s="378"/>
      <c r="T10" s="94"/>
      <c r="U10" s="607">
        <v>270</v>
      </c>
      <c r="V10" s="608"/>
      <c r="W10" s="607">
        <f t="shared" si="1"/>
      </c>
      <c r="X10" s="608"/>
      <c r="Y10" s="423" t="s">
        <v>1717</v>
      </c>
      <c r="Z10" s="424"/>
      <c r="AA10" s="424"/>
      <c r="AB10" s="424"/>
      <c r="AC10" s="424"/>
      <c r="AD10" s="424"/>
      <c r="AE10" s="425"/>
    </row>
    <row r="11" spans="1:31" ht="12.75" customHeight="1">
      <c r="A11" s="382"/>
      <c r="B11" s="488" t="s">
        <v>1485</v>
      </c>
      <c r="C11" s="489"/>
      <c r="D11" s="95"/>
      <c r="E11" s="597">
        <v>130</v>
      </c>
      <c r="F11" s="598"/>
      <c r="G11" s="597">
        <f t="shared" si="0"/>
      </c>
      <c r="H11" s="598"/>
      <c r="I11" s="423" t="s">
        <v>1486</v>
      </c>
      <c r="J11" s="424"/>
      <c r="K11" s="424"/>
      <c r="L11" s="424"/>
      <c r="M11" s="424"/>
      <c r="N11" s="424"/>
      <c r="O11" s="425"/>
      <c r="Q11" s="382"/>
      <c r="R11" s="389" t="s">
        <v>659</v>
      </c>
      <c r="S11" s="378"/>
      <c r="T11" s="94"/>
      <c r="U11" s="607">
        <v>100</v>
      </c>
      <c r="V11" s="608"/>
      <c r="W11" s="607">
        <f t="shared" si="1"/>
      </c>
      <c r="X11" s="608"/>
      <c r="Y11" s="423" t="s">
        <v>1718</v>
      </c>
      <c r="Z11" s="424"/>
      <c r="AA11" s="424"/>
      <c r="AB11" s="424"/>
      <c r="AC11" s="424"/>
      <c r="AD11" s="424"/>
      <c r="AE11" s="425"/>
    </row>
    <row r="12" spans="1:31" ht="12.75" customHeight="1">
      <c r="A12" s="382"/>
      <c r="B12" s="389" t="s">
        <v>657</v>
      </c>
      <c r="C12" s="378"/>
      <c r="D12" s="95"/>
      <c r="E12" s="597">
        <v>310</v>
      </c>
      <c r="F12" s="598"/>
      <c r="G12" s="597">
        <f t="shared" si="0"/>
      </c>
      <c r="H12" s="598"/>
      <c r="I12" s="423" t="s">
        <v>1719</v>
      </c>
      <c r="J12" s="424"/>
      <c r="K12" s="424"/>
      <c r="L12" s="424"/>
      <c r="M12" s="424"/>
      <c r="N12" s="424"/>
      <c r="O12" s="425"/>
      <c r="Q12" s="382"/>
      <c r="R12" s="389" t="s">
        <v>661</v>
      </c>
      <c r="S12" s="378"/>
      <c r="T12" s="94"/>
      <c r="U12" s="607">
        <v>40</v>
      </c>
      <c r="V12" s="608"/>
      <c r="W12" s="607">
        <f t="shared" si="1"/>
      </c>
      <c r="X12" s="608"/>
      <c r="Y12" s="423" t="s">
        <v>1720</v>
      </c>
      <c r="Z12" s="424"/>
      <c r="AA12" s="424"/>
      <c r="AB12" s="424"/>
      <c r="AC12" s="424"/>
      <c r="AD12" s="424"/>
      <c r="AE12" s="425"/>
    </row>
    <row r="13" spans="1:31" ht="12.75" customHeight="1">
      <c r="A13" s="382"/>
      <c r="B13" s="389" t="s">
        <v>658</v>
      </c>
      <c r="C13" s="378"/>
      <c r="D13" s="95"/>
      <c r="E13" s="597">
        <v>430</v>
      </c>
      <c r="F13" s="598"/>
      <c r="G13" s="597">
        <f t="shared" si="0"/>
      </c>
      <c r="H13" s="598"/>
      <c r="I13" s="423" t="s">
        <v>1721</v>
      </c>
      <c r="J13" s="424"/>
      <c r="K13" s="424"/>
      <c r="L13" s="424"/>
      <c r="M13" s="424"/>
      <c r="N13" s="424"/>
      <c r="O13" s="425"/>
      <c r="Q13" s="382"/>
      <c r="R13" s="389" t="s">
        <v>948</v>
      </c>
      <c r="S13" s="378"/>
      <c r="T13" s="94"/>
      <c r="U13" s="607">
        <v>100</v>
      </c>
      <c r="V13" s="608"/>
      <c r="W13" s="607">
        <f>IF(T13="","",ROUND(U13*$D$4,-1))</f>
      </c>
      <c r="X13" s="608"/>
      <c r="Y13" s="423" t="s">
        <v>1722</v>
      </c>
      <c r="Z13" s="424"/>
      <c r="AA13" s="424"/>
      <c r="AB13" s="424"/>
      <c r="AC13" s="424"/>
      <c r="AD13" s="424"/>
      <c r="AE13" s="425"/>
    </row>
    <row r="14" spans="1:31" ht="12.75" customHeight="1">
      <c r="A14" s="382"/>
      <c r="B14" s="389" t="s">
        <v>2409</v>
      </c>
      <c r="C14" s="378"/>
      <c r="D14" s="95"/>
      <c r="E14" s="597">
        <v>220</v>
      </c>
      <c r="F14" s="598"/>
      <c r="G14" s="597">
        <f>IF(D14="","",ROUND(E14*$D$4,-1))</f>
      </c>
      <c r="H14" s="598"/>
      <c r="I14" s="423" t="s">
        <v>1723</v>
      </c>
      <c r="J14" s="424"/>
      <c r="K14" s="424"/>
      <c r="L14" s="424"/>
      <c r="M14" s="424"/>
      <c r="N14" s="424"/>
      <c r="O14" s="425"/>
      <c r="Q14" s="382"/>
      <c r="R14" s="389" t="s">
        <v>949</v>
      </c>
      <c r="S14" s="378"/>
      <c r="T14" s="94"/>
      <c r="U14" s="607">
        <v>120</v>
      </c>
      <c r="V14" s="608"/>
      <c r="W14" s="607">
        <f>IF(T14="","",ROUND(U14*$D$4,-1))</f>
      </c>
      <c r="X14" s="608"/>
      <c r="Y14" s="423" t="s">
        <v>1724</v>
      </c>
      <c r="Z14" s="424"/>
      <c r="AA14" s="424"/>
      <c r="AB14" s="424"/>
      <c r="AC14" s="424"/>
      <c r="AD14" s="424"/>
      <c r="AE14" s="425"/>
    </row>
    <row r="15" spans="1:31" ht="12.75" customHeight="1">
      <c r="A15" s="382"/>
      <c r="B15" s="389" t="s">
        <v>2319</v>
      </c>
      <c r="C15" s="378"/>
      <c r="D15" s="95"/>
      <c r="E15" s="597">
        <v>210</v>
      </c>
      <c r="F15" s="598"/>
      <c r="G15" s="597">
        <f t="shared" si="0"/>
      </c>
      <c r="H15" s="598"/>
      <c r="I15" s="423" t="s">
        <v>2410</v>
      </c>
      <c r="J15" s="424"/>
      <c r="K15" s="424"/>
      <c r="L15" s="424"/>
      <c r="M15" s="424"/>
      <c r="N15" s="424"/>
      <c r="O15" s="425"/>
      <c r="Q15" s="382"/>
      <c r="R15" s="389" t="s">
        <v>487</v>
      </c>
      <c r="S15" s="378"/>
      <c r="T15" s="94"/>
      <c r="U15" s="607">
        <v>220</v>
      </c>
      <c r="V15" s="608"/>
      <c r="W15" s="607">
        <f>IF(T15="","",ROUND(U15*$D$4,-1))</f>
      </c>
      <c r="X15" s="608"/>
      <c r="Y15" s="423" t="s">
        <v>1726</v>
      </c>
      <c r="Z15" s="424"/>
      <c r="AA15" s="424"/>
      <c r="AB15" s="424"/>
      <c r="AC15" s="424"/>
      <c r="AD15" s="424"/>
      <c r="AE15" s="425"/>
    </row>
    <row r="16" spans="1:31" ht="12.75" customHeight="1">
      <c r="A16" s="382"/>
      <c r="B16" s="389" t="s">
        <v>660</v>
      </c>
      <c r="C16" s="378"/>
      <c r="D16" s="95"/>
      <c r="E16" s="597">
        <v>290</v>
      </c>
      <c r="F16" s="598"/>
      <c r="G16" s="597">
        <f>IF(D16="","",ROUND(E16*$D$4,-1))</f>
      </c>
      <c r="H16" s="598"/>
      <c r="I16" s="423" t="s">
        <v>1725</v>
      </c>
      <c r="J16" s="424"/>
      <c r="K16" s="424"/>
      <c r="L16" s="424"/>
      <c r="M16" s="424"/>
      <c r="N16" s="424"/>
      <c r="O16" s="425"/>
      <c r="Q16" s="382"/>
      <c r="R16" s="389" t="s">
        <v>488</v>
      </c>
      <c r="S16" s="378"/>
      <c r="T16" s="94"/>
      <c r="U16" s="607">
        <v>170</v>
      </c>
      <c r="V16" s="608"/>
      <c r="W16" s="607">
        <f t="shared" si="1"/>
      </c>
      <c r="X16" s="608"/>
      <c r="Y16" s="423" t="s">
        <v>1728</v>
      </c>
      <c r="Z16" s="424"/>
      <c r="AA16" s="424"/>
      <c r="AB16" s="424"/>
      <c r="AC16" s="424"/>
      <c r="AD16" s="424"/>
      <c r="AE16" s="425"/>
    </row>
    <row r="17" spans="1:31" ht="12.75" customHeight="1">
      <c r="A17" s="382"/>
      <c r="B17" s="389" t="s">
        <v>662</v>
      </c>
      <c r="C17" s="378"/>
      <c r="D17" s="95"/>
      <c r="E17" s="597">
        <v>320</v>
      </c>
      <c r="F17" s="598"/>
      <c r="G17" s="597">
        <f t="shared" si="0"/>
      </c>
      <c r="H17" s="598"/>
      <c r="I17" s="423" t="s">
        <v>1727</v>
      </c>
      <c r="J17" s="424"/>
      <c r="K17" s="424"/>
      <c r="L17" s="424"/>
      <c r="M17" s="424"/>
      <c r="N17" s="424"/>
      <c r="O17" s="425"/>
      <c r="Q17" s="382"/>
      <c r="R17" s="389" t="s">
        <v>489</v>
      </c>
      <c r="S17" s="378"/>
      <c r="T17" s="94"/>
      <c r="U17" s="607">
        <v>180</v>
      </c>
      <c r="V17" s="608"/>
      <c r="W17" s="607">
        <f t="shared" si="1"/>
      </c>
      <c r="X17" s="608"/>
      <c r="Y17" s="423" t="s">
        <v>1729</v>
      </c>
      <c r="Z17" s="424"/>
      <c r="AA17" s="424"/>
      <c r="AB17" s="424"/>
      <c r="AC17" s="424"/>
      <c r="AD17" s="424"/>
      <c r="AE17" s="425"/>
    </row>
    <row r="18" spans="1:31" ht="12.75" customHeight="1">
      <c r="A18" s="382"/>
      <c r="B18" s="389" t="s">
        <v>663</v>
      </c>
      <c r="C18" s="378"/>
      <c r="D18" s="95"/>
      <c r="E18" s="597">
        <v>320</v>
      </c>
      <c r="F18" s="598"/>
      <c r="G18" s="597">
        <f t="shared" si="0"/>
      </c>
      <c r="H18" s="598"/>
      <c r="I18" s="423" t="s">
        <v>664</v>
      </c>
      <c r="J18" s="424"/>
      <c r="K18" s="424"/>
      <c r="L18" s="424"/>
      <c r="M18" s="424"/>
      <c r="N18" s="424"/>
      <c r="O18" s="425"/>
      <c r="Q18" s="382"/>
      <c r="R18" s="401" t="s">
        <v>490</v>
      </c>
      <c r="S18" s="402"/>
      <c r="T18" s="94"/>
      <c r="U18" s="607">
        <v>130</v>
      </c>
      <c r="V18" s="608"/>
      <c r="W18" s="607">
        <f t="shared" si="1"/>
      </c>
      <c r="X18" s="608"/>
      <c r="Y18" s="423" t="s">
        <v>1731</v>
      </c>
      <c r="Z18" s="424"/>
      <c r="AA18" s="424"/>
      <c r="AB18" s="424"/>
      <c r="AC18" s="424"/>
      <c r="AD18" s="424"/>
      <c r="AE18" s="425"/>
    </row>
    <row r="19" spans="1:31" ht="12.75" customHeight="1">
      <c r="A19" s="382"/>
      <c r="B19" s="389" t="s">
        <v>665</v>
      </c>
      <c r="C19" s="378"/>
      <c r="D19" s="95"/>
      <c r="E19" s="597">
        <v>590</v>
      </c>
      <c r="F19" s="598"/>
      <c r="G19" s="597">
        <f t="shared" si="0"/>
      </c>
      <c r="H19" s="598"/>
      <c r="I19" s="423" t="s">
        <v>1730</v>
      </c>
      <c r="J19" s="424"/>
      <c r="K19" s="424"/>
      <c r="L19" s="424"/>
      <c r="M19" s="424"/>
      <c r="N19" s="424"/>
      <c r="O19" s="425"/>
      <c r="Q19" s="383"/>
      <c r="R19" s="403" t="s">
        <v>991</v>
      </c>
      <c r="S19" s="404"/>
      <c r="T19" s="405"/>
      <c r="U19" s="601">
        <f>SUBTOTAL(9,U6:V18)</f>
        <v>1870</v>
      </c>
      <c r="V19" s="602"/>
      <c r="W19" s="697">
        <f>SUBTOTAL(9,W6:X18)</f>
        <v>0</v>
      </c>
      <c r="X19" s="698"/>
      <c r="Y19" s="613"/>
      <c r="Z19" s="499"/>
      <c r="AA19" s="499"/>
      <c r="AB19" s="499"/>
      <c r="AC19" s="499"/>
      <c r="AD19" s="499"/>
      <c r="AE19" s="614"/>
    </row>
    <row r="20" spans="1:31" ht="12.75" customHeight="1">
      <c r="A20" s="382"/>
      <c r="B20" s="389" t="s">
        <v>666</v>
      </c>
      <c r="C20" s="378"/>
      <c r="D20" s="95"/>
      <c r="E20" s="597">
        <v>330</v>
      </c>
      <c r="F20" s="598"/>
      <c r="G20" s="597">
        <f>IF(D20="","",ROUND(E20*$D$4,-1))</f>
      </c>
      <c r="H20" s="598"/>
      <c r="I20" s="423" t="s">
        <v>667</v>
      </c>
      <c r="J20" s="424"/>
      <c r="K20" s="424"/>
      <c r="L20" s="424"/>
      <c r="M20" s="424"/>
      <c r="N20" s="424"/>
      <c r="O20" s="425"/>
      <c r="Q20" s="381" t="s">
        <v>126</v>
      </c>
      <c r="R20" s="396" t="s">
        <v>1734</v>
      </c>
      <c r="S20" s="397"/>
      <c r="T20" s="58"/>
      <c r="U20" s="607">
        <v>50</v>
      </c>
      <c r="V20" s="608"/>
      <c r="W20" s="607">
        <f>IF(T20="","",ROUND(U20*$D$4,-1))</f>
      </c>
      <c r="X20" s="608"/>
      <c r="Y20" s="594" t="s">
        <v>1735</v>
      </c>
      <c r="Z20" s="595"/>
      <c r="AA20" s="595"/>
      <c r="AB20" s="595"/>
      <c r="AC20" s="595"/>
      <c r="AD20" s="595"/>
      <c r="AE20" s="596"/>
    </row>
    <row r="21" spans="1:31" ht="12.75" customHeight="1">
      <c r="A21" s="382"/>
      <c r="B21" s="389" t="s">
        <v>1732</v>
      </c>
      <c r="C21" s="378"/>
      <c r="D21" s="95"/>
      <c r="E21" s="597">
        <v>370</v>
      </c>
      <c r="F21" s="598"/>
      <c r="G21" s="597">
        <f>IF(D21="","",ROUND(E21*$D$4,-1))</f>
      </c>
      <c r="H21" s="598"/>
      <c r="I21" s="423" t="s">
        <v>1733</v>
      </c>
      <c r="J21" s="424"/>
      <c r="K21" s="424"/>
      <c r="L21" s="424"/>
      <c r="M21" s="424"/>
      <c r="N21" s="424"/>
      <c r="O21" s="425"/>
      <c r="Q21" s="382"/>
      <c r="R21" s="389" t="s">
        <v>1738</v>
      </c>
      <c r="S21" s="378"/>
      <c r="T21" s="59"/>
      <c r="U21" s="607">
        <v>50</v>
      </c>
      <c r="V21" s="608"/>
      <c r="W21" s="607">
        <f>IF(T21="","",ROUND(U21*$D$4,-1))</f>
      </c>
      <c r="X21" s="608"/>
      <c r="Y21" s="594" t="s">
        <v>1739</v>
      </c>
      <c r="Z21" s="595"/>
      <c r="AA21" s="595"/>
      <c r="AB21" s="595"/>
      <c r="AC21" s="595"/>
      <c r="AD21" s="595"/>
      <c r="AE21" s="596"/>
    </row>
    <row r="22" spans="1:31" ht="12.75" customHeight="1">
      <c r="A22" s="382"/>
      <c r="B22" s="389" t="s">
        <v>1736</v>
      </c>
      <c r="C22" s="378"/>
      <c r="D22" s="95"/>
      <c r="E22" s="597">
        <v>300</v>
      </c>
      <c r="F22" s="598"/>
      <c r="G22" s="597">
        <f t="shared" si="0"/>
      </c>
      <c r="H22" s="598"/>
      <c r="I22" s="423" t="s">
        <v>1737</v>
      </c>
      <c r="J22" s="424"/>
      <c r="K22" s="424"/>
      <c r="L22" s="424"/>
      <c r="M22" s="424"/>
      <c r="N22" s="424"/>
      <c r="O22" s="425"/>
      <c r="Q22" s="382"/>
      <c r="R22" s="389" t="s">
        <v>1741</v>
      </c>
      <c r="S22" s="378"/>
      <c r="T22" s="94"/>
      <c r="U22" s="607">
        <v>50</v>
      </c>
      <c r="V22" s="608"/>
      <c r="W22" s="607">
        <f>IF(T22="","",ROUND(U22*$D$4,-1))</f>
      </c>
      <c r="X22" s="608"/>
      <c r="Y22" s="594" t="s">
        <v>1742</v>
      </c>
      <c r="Z22" s="595"/>
      <c r="AA22" s="595"/>
      <c r="AB22" s="595"/>
      <c r="AC22" s="595"/>
      <c r="AD22" s="595"/>
      <c r="AE22" s="596"/>
    </row>
    <row r="23" spans="1:31" ht="12.75" customHeight="1">
      <c r="A23" s="382"/>
      <c r="B23" s="389" t="s">
        <v>358</v>
      </c>
      <c r="C23" s="378"/>
      <c r="D23" s="95"/>
      <c r="E23" s="597">
        <v>540</v>
      </c>
      <c r="F23" s="598"/>
      <c r="G23" s="597">
        <f t="shared" si="0"/>
      </c>
      <c r="H23" s="598"/>
      <c r="I23" s="423" t="s">
        <v>1740</v>
      </c>
      <c r="J23" s="424"/>
      <c r="K23" s="424"/>
      <c r="L23" s="424"/>
      <c r="M23" s="424"/>
      <c r="N23" s="424"/>
      <c r="O23" s="425"/>
      <c r="Q23" s="382"/>
      <c r="R23" s="389" t="s">
        <v>670</v>
      </c>
      <c r="S23" s="378"/>
      <c r="T23" s="94"/>
      <c r="U23" s="607">
        <v>140</v>
      </c>
      <c r="V23" s="608"/>
      <c r="W23" s="607">
        <f aca="true" t="shared" si="2" ref="W23:W30">IF(T23="","",ROUND(U23*$D$4,-1))</f>
      </c>
      <c r="X23" s="608"/>
      <c r="Y23" s="594" t="s">
        <v>1744</v>
      </c>
      <c r="Z23" s="595"/>
      <c r="AA23" s="595"/>
      <c r="AB23" s="595"/>
      <c r="AC23" s="595"/>
      <c r="AD23" s="595"/>
      <c r="AE23" s="596"/>
    </row>
    <row r="24" spans="1:31" ht="12.75" customHeight="1">
      <c r="A24" s="382"/>
      <c r="B24" s="389" t="s">
        <v>359</v>
      </c>
      <c r="C24" s="378"/>
      <c r="D24" s="95"/>
      <c r="E24" s="597">
        <v>350</v>
      </c>
      <c r="F24" s="598"/>
      <c r="G24" s="597">
        <f t="shared" si="0"/>
      </c>
      <c r="H24" s="598"/>
      <c r="I24" s="423" t="s">
        <v>1743</v>
      </c>
      <c r="J24" s="424"/>
      <c r="K24" s="424"/>
      <c r="L24" s="424"/>
      <c r="M24" s="424"/>
      <c r="N24" s="424"/>
      <c r="O24" s="425"/>
      <c r="Q24" s="382"/>
      <c r="R24" s="389" t="s">
        <v>672</v>
      </c>
      <c r="S24" s="378"/>
      <c r="T24" s="94"/>
      <c r="U24" s="607">
        <v>140</v>
      </c>
      <c r="V24" s="608"/>
      <c r="W24" s="607">
        <f t="shared" si="2"/>
      </c>
      <c r="X24" s="608"/>
      <c r="Y24" s="594" t="s">
        <v>1746</v>
      </c>
      <c r="Z24" s="595"/>
      <c r="AA24" s="595"/>
      <c r="AB24" s="595"/>
      <c r="AC24" s="595"/>
      <c r="AD24" s="595"/>
      <c r="AE24" s="596"/>
    </row>
    <row r="25" spans="1:31" ht="12.75" customHeight="1">
      <c r="A25" s="382"/>
      <c r="B25" s="389" t="s">
        <v>668</v>
      </c>
      <c r="C25" s="378"/>
      <c r="D25" s="95"/>
      <c r="E25" s="597">
        <v>120</v>
      </c>
      <c r="F25" s="598"/>
      <c r="G25" s="597">
        <f t="shared" si="0"/>
      </c>
      <c r="H25" s="598"/>
      <c r="I25" s="423" t="s">
        <v>1745</v>
      </c>
      <c r="J25" s="424"/>
      <c r="K25" s="424"/>
      <c r="L25" s="424"/>
      <c r="M25" s="424"/>
      <c r="N25" s="424"/>
      <c r="O25" s="425"/>
      <c r="Q25" s="382"/>
      <c r="R25" s="389" t="s">
        <v>542</v>
      </c>
      <c r="S25" s="378"/>
      <c r="T25" s="94"/>
      <c r="U25" s="607">
        <v>90</v>
      </c>
      <c r="V25" s="608"/>
      <c r="W25" s="607">
        <f t="shared" si="2"/>
      </c>
      <c r="X25" s="608"/>
      <c r="Y25" s="594" t="s">
        <v>1748</v>
      </c>
      <c r="Z25" s="595"/>
      <c r="AA25" s="595"/>
      <c r="AB25" s="595"/>
      <c r="AC25" s="595"/>
      <c r="AD25" s="595"/>
      <c r="AE25" s="596"/>
    </row>
    <row r="26" spans="1:31" ht="12.75" customHeight="1">
      <c r="A26" s="382"/>
      <c r="B26" s="389" t="s">
        <v>669</v>
      </c>
      <c r="C26" s="378"/>
      <c r="D26" s="95"/>
      <c r="E26" s="597">
        <v>130</v>
      </c>
      <c r="F26" s="598"/>
      <c r="G26" s="597">
        <f t="shared" si="0"/>
      </c>
      <c r="H26" s="598"/>
      <c r="I26" s="423" t="s">
        <v>1747</v>
      </c>
      <c r="J26" s="424"/>
      <c r="K26" s="424"/>
      <c r="L26" s="424"/>
      <c r="M26" s="424"/>
      <c r="N26" s="424"/>
      <c r="O26" s="425"/>
      <c r="Q26" s="382"/>
      <c r="R26" s="389" t="s">
        <v>674</v>
      </c>
      <c r="S26" s="378"/>
      <c r="T26" s="94"/>
      <c r="U26" s="607">
        <v>50</v>
      </c>
      <c r="V26" s="608"/>
      <c r="W26" s="607">
        <f t="shared" si="2"/>
      </c>
      <c r="X26" s="608"/>
      <c r="Y26" s="594" t="s">
        <v>1750</v>
      </c>
      <c r="Z26" s="595"/>
      <c r="AA26" s="595"/>
      <c r="AB26" s="595"/>
      <c r="AC26" s="595"/>
      <c r="AD26" s="595"/>
      <c r="AE26" s="596"/>
    </row>
    <row r="27" spans="1:31" ht="12.75" customHeight="1">
      <c r="A27" s="382"/>
      <c r="B27" s="389" t="s">
        <v>671</v>
      </c>
      <c r="C27" s="378"/>
      <c r="D27" s="95"/>
      <c r="E27" s="597">
        <v>170</v>
      </c>
      <c r="F27" s="598"/>
      <c r="G27" s="597">
        <f t="shared" si="0"/>
      </c>
      <c r="H27" s="598"/>
      <c r="I27" s="423" t="s">
        <v>1749</v>
      </c>
      <c r="J27" s="424"/>
      <c r="K27" s="424"/>
      <c r="L27" s="424"/>
      <c r="M27" s="424"/>
      <c r="N27" s="424"/>
      <c r="O27" s="425"/>
      <c r="Q27" s="382"/>
      <c r="R27" s="389" t="s">
        <v>675</v>
      </c>
      <c r="S27" s="378"/>
      <c r="T27" s="94"/>
      <c r="U27" s="607">
        <v>30</v>
      </c>
      <c r="V27" s="608"/>
      <c r="W27" s="607">
        <f t="shared" si="2"/>
      </c>
      <c r="X27" s="608"/>
      <c r="Y27" s="594" t="s">
        <v>1752</v>
      </c>
      <c r="Z27" s="595"/>
      <c r="AA27" s="595"/>
      <c r="AB27" s="595"/>
      <c r="AC27" s="595"/>
      <c r="AD27" s="595"/>
      <c r="AE27" s="596"/>
    </row>
    <row r="28" spans="1:31" ht="12.75" customHeight="1">
      <c r="A28" s="382"/>
      <c r="B28" s="389" t="s">
        <v>673</v>
      </c>
      <c r="C28" s="378"/>
      <c r="D28" s="95"/>
      <c r="E28" s="597">
        <v>90</v>
      </c>
      <c r="F28" s="598"/>
      <c r="G28" s="597">
        <f t="shared" si="0"/>
      </c>
      <c r="H28" s="598"/>
      <c r="I28" s="423" t="s">
        <v>1751</v>
      </c>
      <c r="J28" s="424"/>
      <c r="K28" s="424"/>
      <c r="L28" s="424"/>
      <c r="M28" s="424"/>
      <c r="N28" s="424"/>
      <c r="O28" s="425"/>
      <c r="Q28" s="382"/>
      <c r="R28" s="389" t="s">
        <v>676</v>
      </c>
      <c r="S28" s="378"/>
      <c r="T28" s="94"/>
      <c r="U28" s="607">
        <v>40</v>
      </c>
      <c r="V28" s="608"/>
      <c r="W28" s="607">
        <f t="shared" si="2"/>
      </c>
      <c r="X28" s="608"/>
      <c r="Y28" s="594" t="s">
        <v>1754</v>
      </c>
      <c r="Z28" s="595"/>
      <c r="AA28" s="595"/>
      <c r="AB28" s="595"/>
      <c r="AC28" s="595"/>
      <c r="AD28" s="595"/>
      <c r="AE28" s="596"/>
    </row>
    <row r="29" spans="1:31" ht="12.75" customHeight="1">
      <c r="A29" s="382"/>
      <c r="B29" s="389" t="s">
        <v>305</v>
      </c>
      <c r="C29" s="378"/>
      <c r="D29" s="95"/>
      <c r="E29" s="597">
        <v>230</v>
      </c>
      <c r="F29" s="598"/>
      <c r="G29" s="597">
        <f t="shared" si="0"/>
      </c>
      <c r="H29" s="598"/>
      <c r="I29" s="423" t="s">
        <v>1753</v>
      </c>
      <c r="J29" s="424"/>
      <c r="K29" s="424"/>
      <c r="L29" s="424"/>
      <c r="M29" s="424"/>
      <c r="N29" s="424"/>
      <c r="O29" s="425"/>
      <c r="Q29" s="382"/>
      <c r="R29" s="584" t="s">
        <v>677</v>
      </c>
      <c r="S29" s="585"/>
      <c r="T29" s="94"/>
      <c r="U29" s="611">
        <v>50</v>
      </c>
      <c r="V29" s="612"/>
      <c r="W29" s="607">
        <f t="shared" si="2"/>
      </c>
      <c r="X29" s="608"/>
      <c r="Y29" s="594" t="s">
        <v>1756</v>
      </c>
      <c r="Z29" s="595"/>
      <c r="AA29" s="595"/>
      <c r="AB29" s="595"/>
      <c r="AC29" s="595"/>
      <c r="AD29" s="595"/>
      <c r="AE29" s="596"/>
    </row>
    <row r="30" spans="1:31" ht="12.75" customHeight="1">
      <c r="A30" s="382"/>
      <c r="B30" s="401" t="s">
        <v>306</v>
      </c>
      <c r="C30" s="402"/>
      <c r="D30" s="95"/>
      <c r="E30" s="763">
        <v>100</v>
      </c>
      <c r="F30" s="764"/>
      <c r="G30" s="597">
        <f t="shared" si="0"/>
      </c>
      <c r="H30" s="598"/>
      <c r="I30" s="464" t="s">
        <v>1755</v>
      </c>
      <c r="J30" s="465"/>
      <c r="K30" s="465"/>
      <c r="L30" s="465"/>
      <c r="M30" s="465"/>
      <c r="N30" s="465"/>
      <c r="O30" s="466"/>
      <c r="Q30" s="382"/>
      <c r="R30" s="401" t="s">
        <v>1757</v>
      </c>
      <c r="S30" s="402"/>
      <c r="T30" s="94"/>
      <c r="U30" s="775">
        <v>50</v>
      </c>
      <c r="V30" s="776"/>
      <c r="W30" s="607">
        <f t="shared" si="2"/>
      </c>
      <c r="X30" s="608"/>
      <c r="Y30" s="594" t="s">
        <v>1758</v>
      </c>
      <c r="Z30" s="595"/>
      <c r="AA30" s="595"/>
      <c r="AB30" s="595"/>
      <c r="AC30" s="595"/>
      <c r="AD30" s="595"/>
      <c r="AE30" s="596"/>
    </row>
    <row r="31" spans="1:31" ht="12.75" customHeight="1">
      <c r="A31" s="383"/>
      <c r="B31" s="403" t="s">
        <v>991</v>
      </c>
      <c r="C31" s="404"/>
      <c r="D31" s="405"/>
      <c r="E31" s="601">
        <f>SUBTOTAL(9,E6:F30)</f>
        <v>6570</v>
      </c>
      <c r="F31" s="602"/>
      <c r="G31" s="419">
        <f>SUBTOTAL(9,G6:H30)</f>
        <v>0</v>
      </c>
      <c r="H31" s="420"/>
      <c r="I31" s="416"/>
      <c r="J31" s="417"/>
      <c r="K31" s="417"/>
      <c r="L31" s="417"/>
      <c r="M31" s="417"/>
      <c r="N31" s="417"/>
      <c r="O31" s="418"/>
      <c r="Q31" s="383"/>
      <c r="R31" s="403" t="s">
        <v>991</v>
      </c>
      <c r="S31" s="404"/>
      <c r="T31" s="405"/>
      <c r="U31" s="601">
        <f>SUBTOTAL(9,U20:V30)</f>
        <v>740</v>
      </c>
      <c r="V31" s="602"/>
      <c r="W31" s="419">
        <f>SUBTOTAL(9,W20:X30)</f>
        <v>0</v>
      </c>
      <c r="X31" s="420"/>
      <c r="Y31" s="613"/>
      <c r="Z31" s="499"/>
      <c r="AA31" s="499"/>
      <c r="AB31" s="499"/>
      <c r="AC31" s="499"/>
      <c r="AD31" s="499"/>
      <c r="AE31" s="614"/>
    </row>
    <row r="32" spans="1:15" ht="12.75" customHeight="1">
      <c r="A32" s="381" t="s">
        <v>116</v>
      </c>
      <c r="B32" s="750" t="s">
        <v>1759</v>
      </c>
      <c r="C32" s="751"/>
      <c r="D32" s="86"/>
      <c r="E32" s="770">
        <v>140</v>
      </c>
      <c r="F32" s="771"/>
      <c r="G32" s="770">
        <f>IF(D32="","",ROUND(E32*$D$4,-1))</f>
      </c>
      <c r="H32" s="771"/>
      <c r="I32" s="782" t="s">
        <v>1760</v>
      </c>
      <c r="J32" s="783"/>
      <c r="K32" s="783"/>
      <c r="L32" s="783"/>
      <c r="M32" s="783"/>
      <c r="N32" s="783"/>
      <c r="O32" s="784"/>
    </row>
    <row r="33" spans="1:24" ht="12.75" customHeight="1">
      <c r="A33" s="382"/>
      <c r="B33" s="389" t="s">
        <v>1761</v>
      </c>
      <c r="C33" s="378"/>
      <c r="D33" s="59"/>
      <c r="E33" s="597">
        <v>460</v>
      </c>
      <c r="F33" s="598"/>
      <c r="G33" s="597">
        <f>IF(D33="","",ROUND(E33*$D$4,-1))</f>
      </c>
      <c r="H33" s="598"/>
      <c r="I33" s="423" t="s">
        <v>1762</v>
      </c>
      <c r="J33" s="424"/>
      <c r="K33" s="424"/>
      <c r="L33" s="424"/>
      <c r="M33" s="424"/>
      <c r="N33" s="424"/>
      <c r="O33" s="425"/>
      <c r="Q33" s="691" t="s">
        <v>2359</v>
      </c>
      <c r="R33" s="692"/>
      <c r="S33" s="692"/>
      <c r="T33" s="693"/>
      <c r="U33" s="414">
        <f>SUBTOTAL(9,U6:V31)</f>
        <v>2610</v>
      </c>
      <c r="V33" s="414"/>
      <c r="W33" s="414">
        <f>SUBTOTAL(9,W6:X31)</f>
        <v>0</v>
      </c>
      <c r="X33" s="414"/>
    </row>
    <row r="34" spans="1:15" ht="12.75" customHeight="1">
      <c r="A34" s="382"/>
      <c r="B34" s="389" t="s">
        <v>462</v>
      </c>
      <c r="C34" s="378"/>
      <c r="D34" s="94"/>
      <c r="E34" s="597">
        <v>260</v>
      </c>
      <c r="F34" s="598"/>
      <c r="G34" s="597">
        <f aca="true" t="shared" si="3" ref="G34:G39">IF(D34="","",ROUND(E34*$D$4,-1))</f>
      </c>
      <c r="H34" s="598"/>
      <c r="I34" s="423" t="s">
        <v>1763</v>
      </c>
      <c r="J34" s="424"/>
      <c r="K34" s="424"/>
      <c r="L34" s="424"/>
      <c r="M34" s="424"/>
      <c r="N34" s="424"/>
      <c r="O34" s="425"/>
    </row>
    <row r="35" spans="1:15" ht="12.75" customHeight="1">
      <c r="A35" s="382"/>
      <c r="B35" s="389" t="s">
        <v>463</v>
      </c>
      <c r="C35" s="378"/>
      <c r="D35" s="94"/>
      <c r="E35" s="597">
        <v>140</v>
      </c>
      <c r="F35" s="598"/>
      <c r="G35" s="597">
        <f t="shared" si="3"/>
      </c>
      <c r="H35" s="598"/>
      <c r="I35" s="423" t="s">
        <v>1764</v>
      </c>
      <c r="J35" s="424"/>
      <c r="K35" s="424"/>
      <c r="L35" s="424"/>
      <c r="M35" s="424"/>
      <c r="N35" s="424"/>
      <c r="O35" s="425"/>
    </row>
    <row r="36" spans="1:16" ht="12.75" customHeight="1">
      <c r="A36" s="382"/>
      <c r="B36" s="389" t="s">
        <v>464</v>
      </c>
      <c r="C36" s="378"/>
      <c r="D36" s="94"/>
      <c r="E36" s="597">
        <v>300</v>
      </c>
      <c r="F36" s="598"/>
      <c r="G36" s="597">
        <f t="shared" si="3"/>
      </c>
      <c r="H36" s="598"/>
      <c r="I36" s="423" t="s">
        <v>1765</v>
      </c>
      <c r="J36" s="424"/>
      <c r="K36" s="424"/>
      <c r="L36" s="424"/>
      <c r="M36" s="424"/>
      <c r="N36" s="424"/>
      <c r="O36" s="425"/>
      <c r="P36" s="31"/>
    </row>
    <row r="37" spans="1:16" ht="12.75" customHeight="1">
      <c r="A37" s="382"/>
      <c r="B37" s="389" t="s">
        <v>465</v>
      </c>
      <c r="C37" s="378"/>
      <c r="D37" s="94"/>
      <c r="E37" s="597">
        <v>200</v>
      </c>
      <c r="F37" s="598"/>
      <c r="G37" s="597">
        <f t="shared" si="3"/>
      </c>
      <c r="H37" s="598"/>
      <c r="I37" s="423" t="s">
        <v>1766</v>
      </c>
      <c r="J37" s="424"/>
      <c r="K37" s="424"/>
      <c r="L37" s="424"/>
      <c r="M37" s="424"/>
      <c r="N37" s="424"/>
      <c r="O37" s="425"/>
      <c r="P37" s="31"/>
    </row>
    <row r="38" spans="1:16" ht="12.75" customHeight="1">
      <c r="A38" s="382"/>
      <c r="B38" s="389" t="s">
        <v>466</v>
      </c>
      <c r="C38" s="378"/>
      <c r="D38" s="94"/>
      <c r="E38" s="597">
        <v>200</v>
      </c>
      <c r="F38" s="598"/>
      <c r="G38" s="597">
        <f t="shared" si="3"/>
      </c>
      <c r="H38" s="598"/>
      <c r="I38" s="423" t="s">
        <v>1767</v>
      </c>
      <c r="J38" s="424"/>
      <c r="K38" s="424"/>
      <c r="L38" s="424"/>
      <c r="M38" s="424"/>
      <c r="N38" s="424"/>
      <c r="O38" s="425"/>
      <c r="P38" s="31"/>
    </row>
    <row r="39" spans="1:16" ht="12.75" customHeight="1">
      <c r="A39" s="382"/>
      <c r="B39" s="401" t="s">
        <v>467</v>
      </c>
      <c r="C39" s="402"/>
      <c r="D39" s="94"/>
      <c r="E39" s="597">
        <v>280</v>
      </c>
      <c r="F39" s="598"/>
      <c r="G39" s="597">
        <f t="shared" si="3"/>
      </c>
      <c r="H39" s="598"/>
      <c r="I39" s="423" t="s">
        <v>1768</v>
      </c>
      <c r="J39" s="424"/>
      <c r="K39" s="424"/>
      <c r="L39" s="424"/>
      <c r="M39" s="424"/>
      <c r="N39" s="424"/>
      <c r="O39" s="425"/>
      <c r="P39" s="31"/>
    </row>
    <row r="40" spans="1:16" ht="12.75" customHeight="1">
      <c r="A40" s="383"/>
      <c r="B40" s="403" t="s">
        <v>991</v>
      </c>
      <c r="C40" s="404"/>
      <c r="D40" s="405"/>
      <c r="E40" s="601">
        <f>SUBTOTAL(9,E32:F39)</f>
        <v>1980</v>
      </c>
      <c r="F40" s="602"/>
      <c r="G40" s="419">
        <f>SUBTOTAL(9,G32:H39)</f>
        <v>0</v>
      </c>
      <c r="H40" s="420"/>
      <c r="I40" s="416"/>
      <c r="J40" s="417"/>
      <c r="K40" s="417"/>
      <c r="L40" s="417"/>
      <c r="M40" s="417"/>
      <c r="N40" s="417"/>
      <c r="O40" s="418"/>
      <c r="P40" s="31"/>
    </row>
    <row r="41" spans="1:16" ht="12.75" customHeight="1">
      <c r="A41" s="381" t="s">
        <v>117</v>
      </c>
      <c r="B41" s="396" t="s">
        <v>1769</v>
      </c>
      <c r="C41" s="397"/>
      <c r="D41" s="58"/>
      <c r="E41" s="634">
        <v>120</v>
      </c>
      <c r="F41" s="635"/>
      <c r="G41" s="634">
        <f>IF(D41="","",ROUND(E41*$D$4,-1))</f>
      </c>
      <c r="H41" s="635"/>
      <c r="I41" s="517" t="s">
        <v>1770</v>
      </c>
      <c r="J41" s="518"/>
      <c r="K41" s="518"/>
      <c r="L41" s="518"/>
      <c r="M41" s="518"/>
      <c r="N41" s="518"/>
      <c r="O41" s="519"/>
      <c r="P41" s="31"/>
    </row>
    <row r="42" spans="1:16" ht="12.75" customHeight="1">
      <c r="A42" s="382"/>
      <c r="B42" s="389" t="s">
        <v>1771</v>
      </c>
      <c r="C42" s="378"/>
      <c r="D42" s="64"/>
      <c r="E42" s="597">
        <v>80</v>
      </c>
      <c r="F42" s="598"/>
      <c r="G42" s="597">
        <f>IF(D42="","",ROUND(E42*$D$4,-1))</f>
      </c>
      <c r="H42" s="598"/>
      <c r="I42" s="479" t="s">
        <v>1772</v>
      </c>
      <c r="J42" s="480"/>
      <c r="K42" s="480"/>
      <c r="L42" s="480"/>
      <c r="M42" s="480"/>
      <c r="N42" s="480"/>
      <c r="O42" s="481"/>
      <c r="P42" s="31"/>
    </row>
    <row r="43" spans="1:16" ht="12.75" customHeight="1">
      <c r="A43" s="382"/>
      <c r="B43" s="389" t="s">
        <v>522</v>
      </c>
      <c r="C43" s="378"/>
      <c r="D43" s="59"/>
      <c r="E43" s="597">
        <v>220</v>
      </c>
      <c r="F43" s="598"/>
      <c r="G43" s="597">
        <f>IF(D43="","",ROUND(E43*$D$4,-1))</f>
      </c>
      <c r="H43" s="598"/>
      <c r="I43" s="479" t="s">
        <v>1773</v>
      </c>
      <c r="J43" s="480"/>
      <c r="K43" s="480"/>
      <c r="L43" s="480"/>
      <c r="M43" s="480"/>
      <c r="N43" s="480"/>
      <c r="O43" s="481"/>
      <c r="P43" s="31"/>
    </row>
    <row r="44" spans="1:16" ht="12.75" customHeight="1">
      <c r="A44" s="382"/>
      <c r="B44" s="389" t="s">
        <v>679</v>
      </c>
      <c r="C44" s="378"/>
      <c r="D44" s="94"/>
      <c r="E44" s="597">
        <v>160</v>
      </c>
      <c r="F44" s="598"/>
      <c r="G44" s="597">
        <f aca="true" t="shared" si="4" ref="G44:G63">IF(D44="","",ROUND(E44*$D$4,-1))</f>
      </c>
      <c r="H44" s="598"/>
      <c r="I44" s="423" t="s">
        <v>1774</v>
      </c>
      <c r="J44" s="424"/>
      <c r="K44" s="424"/>
      <c r="L44" s="424"/>
      <c r="M44" s="424"/>
      <c r="N44" s="424"/>
      <c r="O44" s="425"/>
      <c r="P44" s="31"/>
    </row>
    <row r="45" spans="1:16" ht="12.75" customHeight="1">
      <c r="A45" s="382"/>
      <c r="B45" s="389" t="s">
        <v>680</v>
      </c>
      <c r="C45" s="378"/>
      <c r="D45" s="94"/>
      <c r="E45" s="597">
        <v>150</v>
      </c>
      <c r="F45" s="598"/>
      <c r="G45" s="597">
        <f t="shared" si="4"/>
      </c>
      <c r="H45" s="598"/>
      <c r="I45" s="423" t="s">
        <v>1775</v>
      </c>
      <c r="J45" s="424"/>
      <c r="K45" s="424"/>
      <c r="L45" s="424"/>
      <c r="M45" s="424"/>
      <c r="N45" s="424"/>
      <c r="O45" s="425"/>
      <c r="P45" s="31"/>
    </row>
    <row r="46" spans="1:16" ht="12.75" customHeight="1">
      <c r="A46" s="382"/>
      <c r="B46" s="389" t="s">
        <v>1525</v>
      </c>
      <c r="C46" s="378"/>
      <c r="D46" s="94"/>
      <c r="E46" s="597">
        <v>140</v>
      </c>
      <c r="F46" s="598"/>
      <c r="G46" s="597">
        <f>IF(D46="","",ROUND(E46*$D$4,-1))</f>
      </c>
      <c r="H46" s="598"/>
      <c r="I46" s="423" t="s">
        <v>1776</v>
      </c>
      <c r="J46" s="424"/>
      <c r="K46" s="424"/>
      <c r="L46" s="424"/>
      <c r="M46" s="424"/>
      <c r="N46" s="424"/>
      <c r="O46" s="425"/>
      <c r="P46" s="31"/>
    </row>
    <row r="47" spans="1:16" ht="12.75" customHeight="1">
      <c r="A47" s="382"/>
      <c r="B47" s="389" t="s">
        <v>642</v>
      </c>
      <c r="C47" s="378"/>
      <c r="D47" s="94"/>
      <c r="E47" s="597">
        <v>130</v>
      </c>
      <c r="F47" s="598"/>
      <c r="G47" s="597">
        <f t="shared" si="4"/>
      </c>
      <c r="H47" s="598"/>
      <c r="I47" s="423" t="s">
        <v>1777</v>
      </c>
      <c r="J47" s="424"/>
      <c r="K47" s="424"/>
      <c r="L47" s="424"/>
      <c r="M47" s="424"/>
      <c r="N47" s="424"/>
      <c r="O47" s="425"/>
      <c r="P47" s="31"/>
    </row>
    <row r="48" spans="1:16" ht="12.75" customHeight="1">
      <c r="A48" s="382"/>
      <c r="B48" s="389" t="s">
        <v>643</v>
      </c>
      <c r="C48" s="378"/>
      <c r="D48" s="94"/>
      <c r="E48" s="597">
        <v>220</v>
      </c>
      <c r="F48" s="598"/>
      <c r="G48" s="597">
        <f t="shared" si="4"/>
      </c>
      <c r="H48" s="598"/>
      <c r="I48" s="423" t="s">
        <v>1778</v>
      </c>
      <c r="J48" s="424"/>
      <c r="K48" s="424"/>
      <c r="L48" s="424"/>
      <c r="M48" s="424"/>
      <c r="N48" s="424"/>
      <c r="O48" s="425"/>
      <c r="P48" s="31"/>
    </row>
    <row r="49" spans="1:16" ht="12.75" customHeight="1">
      <c r="A49" s="382"/>
      <c r="B49" s="389" t="s">
        <v>681</v>
      </c>
      <c r="C49" s="378"/>
      <c r="D49" s="94"/>
      <c r="E49" s="597">
        <v>300</v>
      </c>
      <c r="F49" s="598"/>
      <c r="G49" s="597">
        <f t="shared" si="4"/>
      </c>
      <c r="H49" s="598"/>
      <c r="I49" s="423" t="s">
        <v>1779</v>
      </c>
      <c r="J49" s="424"/>
      <c r="K49" s="424"/>
      <c r="L49" s="424"/>
      <c r="M49" s="424"/>
      <c r="N49" s="424"/>
      <c r="O49" s="425"/>
      <c r="P49" s="31"/>
    </row>
    <row r="50" spans="1:16" ht="12.75" customHeight="1">
      <c r="A50" s="382"/>
      <c r="B50" s="389" t="s">
        <v>682</v>
      </c>
      <c r="C50" s="378"/>
      <c r="D50" s="94"/>
      <c r="E50" s="597">
        <v>360</v>
      </c>
      <c r="F50" s="598"/>
      <c r="G50" s="597">
        <f t="shared" si="4"/>
      </c>
      <c r="H50" s="598"/>
      <c r="I50" s="423" t="s">
        <v>1780</v>
      </c>
      <c r="J50" s="424"/>
      <c r="K50" s="424"/>
      <c r="L50" s="424"/>
      <c r="M50" s="424"/>
      <c r="N50" s="424"/>
      <c r="O50" s="425"/>
      <c r="P50" s="31"/>
    </row>
    <row r="51" spans="1:16" ht="12.75" customHeight="1">
      <c r="A51" s="382"/>
      <c r="B51" s="389" t="s">
        <v>683</v>
      </c>
      <c r="C51" s="378"/>
      <c r="D51" s="94"/>
      <c r="E51" s="597">
        <v>230</v>
      </c>
      <c r="F51" s="598"/>
      <c r="G51" s="597">
        <f t="shared" si="4"/>
      </c>
      <c r="H51" s="598"/>
      <c r="I51" s="423" t="s">
        <v>1781</v>
      </c>
      <c r="J51" s="424"/>
      <c r="K51" s="424"/>
      <c r="L51" s="424"/>
      <c r="M51" s="424"/>
      <c r="N51" s="424"/>
      <c r="O51" s="425"/>
      <c r="P51" s="31"/>
    </row>
    <row r="52" spans="1:16" ht="12.75" customHeight="1">
      <c r="A52" s="382"/>
      <c r="B52" s="389" t="s">
        <v>684</v>
      </c>
      <c r="C52" s="378"/>
      <c r="D52" s="94"/>
      <c r="E52" s="597">
        <v>260</v>
      </c>
      <c r="F52" s="598"/>
      <c r="G52" s="597">
        <f t="shared" si="4"/>
      </c>
      <c r="H52" s="598"/>
      <c r="I52" s="423" t="s">
        <v>1782</v>
      </c>
      <c r="J52" s="424"/>
      <c r="K52" s="424"/>
      <c r="L52" s="424"/>
      <c r="M52" s="424"/>
      <c r="N52" s="424"/>
      <c r="O52" s="425"/>
      <c r="P52" s="31"/>
    </row>
    <row r="53" spans="1:16" ht="12.75" customHeight="1">
      <c r="A53" s="382"/>
      <c r="B53" s="389" t="s">
        <v>1386</v>
      </c>
      <c r="C53" s="378"/>
      <c r="D53" s="94"/>
      <c r="E53" s="597">
        <v>200</v>
      </c>
      <c r="F53" s="598"/>
      <c r="G53" s="597">
        <f>IF(D53="","",ROUND(E53*$D$4,-1))</f>
      </c>
      <c r="H53" s="598"/>
      <c r="I53" s="423" t="s">
        <v>1783</v>
      </c>
      <c r="J53" s="424"/>
      <c r="K53" s="424"/>
      <c r="L53" s="424"/>
      <c r="M53" s="424"/>
      <c r="N53" s="424"/>
      <c r="O53" s="425"/>
      <c r="P53" s="31"/>
    </row>
    <row r="54" spans="1:16" ht="12.75" customHeight="1">
      <c r="A54" s="382"/>
      <c r="B54" s="389" t="s">
        <v>1524</v>
      </c>
      <c r="C54" s="378"/>
      <c r="D54" s="94"/>
      <c r="E54" s="597">
        <v>170</v>
      </c>
      <c r="F54" s="598"/>
      <c r="G54" s="597">
        <f>IF(D54="","",ROUND(E54*$D$4,-1))</f>
      </c>
      <c r="H54" s="598"/>
      <c r="I54" s="423" t="s">
        <v>1784</v>
      </c>
      <c r="J54" s="424"/>
      <c r="K54" s="424"/>
      <c r="L54" s="424"/>
      <c r="M54" s="424"/>
      <c r="N54" s="424"/>
      <c r="O54" s="425"/>
      <c r="P54" s="31"/>
    </row>
    <row r="55" spans="1:16" ht="12.75" customHeight="1">
      <c r="A55" s="382"/>
      <c r="B55" s="389" t="s">
        <v>1463</v>
      </c>
      <c r="C55" s="378"/>
      <c r="D55" s="94"/>
      <c r="E55" s="597">
        <v>330</v>
      </c>
      <c r="F55" s="598"/>
      <c r="G55" s="597">
        <f>IF(D55="","",ROUND(E55*$D$4,-1))</f>
      </c>
      <c r="H55" s="598"/>
      <c r="I55" s="423" t="s">
        <v>1785</v>
      </c>
      <c r="J55" s="424"/>
      <c r="K55" s="424"/>
      <c r="L55" s="424"/>
      <c r="M55" s="424"/>
      <c r="N55" s="424"/>
      <c r="O55" s="425"/>
      <c r="P55" s="31"/>
    </row>
    <row r="56" spans="1:16" ht="12.75" customHeight="1">
      <c r="A56" s="382"/>
      <c r="B56" s="389" t="s">
        <v>1464</v>
      </c>
      <c r="C56" s="378"/>
      <c r="D56" s="94"/>
      <c r="E56" s="597">
        <v>100</v>
      </c>
      <c r="F56" s="598"/>
      <c r="G56" s="597">
        <f t="shared" si="4"/>
      </c>
      <c r="H56" s="598"/>
      <c r="I56" s="423" t="s">
        <v>1786</v>
      </c>
      <c r="J56" s="424"/>
      <c r="K56" s="424"/>
      <c r="L56" s="424"/>
      <c r="M56" s="424"/>
      <c r="N56" s="424"/>
      <c r="O56" s="425"/>
      <c r="P56" s="31"/>
    </row>
    <row r="57" spans="1:16" ht="12.75" customHeight="1">
      <c r="A57" s="382"/>
      <c r="B57" s="389" t="s">
        <v>617</v>
      </c>
      <c r="C57" s="378"/>
      <c r="D57" s="94"/>
      <c r="E57" s="597">
        <v>270</v>
      </c>
      <c r="F57" s="598"/>
      <c r="G57" s="597">
        <f t="shared" si="4"/>
      </c>
      <c r="H57" s="598"/>
      <c r="I57" s="423" t="s">
        <v>962</v>
      </c>
      <c r="J57" s="424"/>
      <c r="K57" s="424"/>
      <c r="L57" s="424"/>
      <c r="M57" s="424"/>
      <c r="N57" s="424"/>
      <c r="O57" s="425"/>
      <c r="P57" s="31"/>
    </row>
    <row r="58" spans="1:16" ht="12.75" customHeight="1">
      <c r="A58" s="382"/>
      <c r="B58" s="389" t="s">
        <v>616</v>
      </c>
      <c r="C58" s="378"/>
      <c r="D58" s="94"/>
      <c r="E58" s="597">
        <v>290</v>
      </c>
      <c r="F58" s="598"/>
      <c r="G58" s="597">
        <f t="shared" si="4"/>
      </c>
      <c r="H58" s="598"/>
      <c r="I58" s="423" t="s">
        <v>1787</v>
      </c>
      <c r="J58" s="424"/>
      <c r="K58" s="424"/>
      <c r="L58" s="424"/>
      <c r="M58" s="424"/>
      <c r="N58" s="424"/>
      <c r="O58" s="425"/>
      <c r="P58" s="31"/>
    </row>
    <row r="59" spans="1:16" ht="12.75" customHeight="1">
      <c r="A59" s="382"/>
      <c r="B59" s="389" t="s">
        <v>685</v>
      </c>
      <c r="C59" s="378"/>
      <c r="D59" s="94"/>
      <c r="E59" s="597">
        <v>260</v>
      </c>
      <c r="F59" s="598"/>
      <c r="G59" s="597">
        <f t="shared" si="4"/>
      </c>
      <c r="H59" s="598"/>
      <c r="I59" s="423" t="s">
        <v>619</v>
      </c>
      <c r="J59" s="424"/>
      <c r="K59" s="424"/>
      <c r="L59" s="424"/>
      <c r="M59" s="424"/>
      <c r="N59" s="424"/>
      <c r="O59" s="425"/>
      <c r="P59" s="31"/>
    </row>
    <row r="60" spans="1:24" ht="12.75" customHeight="1">
      <c r="A60" s="382"/>
      <c r="B60" s="389" t="s">
        <v>686</v>
      </c>
      <c r="C60" s="378"/>
      <c r="D60" s="94"/>
      <c r="E60" s="597">
        <v>280</v>
      </c>
      <c r="F60" s="598"/>
      <c r="G60" s="597">
        <f t="shared" si="4"/>
      </c>
      <c r="H60" s="598"/>
      <c r="I60" s="423" t="s">
        <v>618</v>
      </c>
      <c r="J60" s="424"/>
      <c r="K60" s="424"/>
      <c r="L60" s="424"/>
      <c r="M60" s="424"/>
      <c r="N60" s="424"/>
      <c r="O60" s="425"/>
      <c r="P60" s="31"/>
      <c r="Q60" s="691" t="s">
        <v>317</v>
      </c>
      <c r="R60" s="692"/>
      <c r="S60" s="692"/>
      <c r="T60" s="693"/>
      <c r="U60" s="414">
        <f>SUBTOTAL(9,E6:F73)</f>
        <v>14450</v>
      </c>
      <c r="V60" s="414"/>
      <c r="W60" s="414">
        <f>SUBTOTAL(9,G6:H73)</f>
        <v>0</v>
      </c>
      <c r="X60" s="414"/>
    </row>
    <row r="61" spans="1:16" ht="12.75" customHeight="1">
      <c r="A61" s="382"/>
      <c r="B61" s="389" t="s">
        <v>330</v>
      </c>
      <c r="C61" s="378"/>
      <c r="D61" s="94"/>
      <c r="E61" s="597">
        <v>160</v>
      </c>
      <c r="F61" s="598"/>
      <c r="G61" s="597">
        <f t="shared" si="4"/>
      </c>
      <c r="H61" s="598"/>
      <c r="I61" s="423" t="s">
        <v>1788</v>
      </c>
      <c r="J61" s="424"/>
      <c r="K61" s="424"/>
      <c r="L61" s="424"/>
      <c r="M61" s="424"/>
      <c r="N61" s="424"/>
      <c r="O61" s="425"/>
      <c r="P61" s="31"/>
    </row>
    <row r="62" spans="1:24" ht="12.75" customHeight="1">
      <c r="A62" s="382"/>
      <c r="B62" s="389" t="s">
        <v>331</v>
      </c>
      <c r="C62" s="378"/>
      <c r="D62" s="94"/>
      <c r="E62" s="597">
        <v>170</v>
      </c>
      <c r="F62" s="598"/>
      <c r="G62" s="597">
        <f t="shared" si="4"/>
      </c>
      <c r="H62" s="598"/>
      <c r="I62" s="423" t="s">
        <v>1789</v>
      </c>
      <c r="J62" s="424"/>
      <c r="K62" s="424"/>
      <c r="L62" s="424"/>
      <c r="M62" s="424"/>
      <c r="N62" s="424"/>
      <c r="O62" s="425"/>
      <c r="P62" s="31"/>
      <c r="Q62" s="691" t="s">
        <v>318</v>
      </c>
      <c r="R62" s="692"/>
      <c r="S62" s="692"/>
      <c r="T62" s="693"/>
      <c r="U62" s="414">
        <f>'防府市①'!U74+'防府市②・山口市③'!U60</f>
        <v>46810</v>
      </c>
      <c r="V62" s="414"/>
      <c r="W62" s="414">
        <f>'防府市①'!W74+'防府市②・山口市③'!W60</f>
        <v>0</v>
      </c>
      <c r="X62" s="414"/>
    </row>
    <row r="63" spans="1:31" ht="12.75" customHeight="1">
      <c r="A63" s="382"/>
      <c r="B63" s="401" t="s">
        <v>332</v>
      </c>
      <c r="C63" s="402"/>
      <c r="D63" s="94"/>
      <c r="E63" s="597">
        <v>140</v>
      </c>
      <c r="F63" s="598"/>
      <c r="G63" s="597">
        <f t="shared" si="4"/>
      </c>
      <c r="H63" s="598"/>
      <c r="I63" s="423" t="s">
        <v>1790</v>
      </c>
      <c r="J63" s="424"/>
      <c r="K63" s="424"/>
      <c r="L63" s="424"/>
      <c r="M63" s="424"/>
      <c r="N63" s="424"/>
      <c r="O63" s="425"/>
      <c r="P63" s="31"/>
      <c r="R63" s="23"/>
      <c r="S63" s="23"/>
      <c r="T63" s="23"/>
      <c r="U63" s="21"/>
      <c r="V63" s="21"/>
      <c r="W63" s="22"/>
      <c r="X63" s="22"/>
      <c r="Y63" s="19"/>
      <c r="Z63" s="19"/>
      <c r="AA63" s="19"/>
      <c r="AB63" s="19"/>
      <c r="AC63" s="19"/>
      <c r="AD63" s="19"/>
      <c r="AE63" s="19"/>
    </row>
    <row r="64" spans="1:31" ht="12.75" customHeight="1">
      <c r="A64" s="383"/>
      <c r="B64" s="403" t="s">
        <v>991</v>
      </c>
      <c r="C64" s="404"/>
      <c r="D64" s="415"/>
      <c r="E64" s="601">
        <f>SUBTOTAL(9,E41:F63)</f>
        <v>4740</v>
      </c>
      <c r="F64" s="602"/>
      <c r="G64" s="419">
        <f>SUBTOTAL(9,G41:H63)</f>
        <v>0</v>
      </c>
      <c r="H64" s="420"/>
      <c r="I64" s="433"/>
      <c r="J64" s="433"/>
      <c r="K64" s="433"/>
      <c r="L64" s="433"/>
      <c r="M64" s="433"/>
      <c r="N64" s="433"/>
      <c r="O64" s="434"/>
      <c r="P64" s="31"/>
      <c r="Q64" s="691" t="s">
        <v>2360</v>
      </c>
      <c r="R64" s="692"/>
      <c r="S64" s="692"/>
      <c r="T64" s="693"/>
      <c r="U64" s="414">
        <f>SUM(U33,U62)</f>
        <v>49420</v>
      </c>
      <c r="V64" s="414"/>
      <c r="W64" s="414">
        <f>SUM(W33,W62)</f>
        <v>0</v>
      </c>
      <c r="X64" s="414"/>
      <c r="Y64" s="19"/>
      <c r="Z64" s="19"/>
      <c r="AA64" s="19"/>
      <c r="AB64" s="19"/>
      <c r="AC64" s="19"/>
      <c r="AD64" s="19"/>
      <c r="AE64" s="19"/>
    </row>
    <row r="65" spans="1:16" ht="12.75" customHeight="1">
      <c r="A65" s="381" t="s">
        <v>124</v>
      </c>
      <c r="B65" s="396" t="s">
        <v>1791</v>
      </c>
      <c r="C65" s="397"/>
      <c r="D65" s="58"/>
      <c r="E65" s="638">
        <v>120</v>
      </c>
      <c r="F65" s="639"/>
      <c r="G65" s="638">
        <f>IF(D65="","",ROUND(E65*$D$4,-1))</f>
      </c>
      <c r="H65" s="639"/>
      <c r="I65" s="517" t="s">
        <v>1792</v>
      </c>
      <c r="J65" s="518"/>
      <c r="K65" s="518"/>
      <c r="L65" s="518"/>
      <c r="M65" s="518"/>
      <c r="N65" s="518"/>
      <c r="O65" s="519"/>
      <c r="P65" s="31"/>
    </row>
    <row r="66" spans="1:16" ht="12.75" customHeight="1">
      <c r="A66" s="382"/>
      <c r="B66" s="389" t="s">
        <v>334</v>
      </c>
      <c r="C66" s="378"/>
      <c r="D66" s="94"/>
      <c r="E66" s="607">
        <v>50</v>
      </c>
      <c r="F66" s="608"/>
      <c r="G66" s="607">
        <f>IF(D66="","",ROUND(E66*$D$4,-1))</f>
      </c>
      <c r="H66" s="608"/>
      <c r="I66" s="594" t="s">
        <v>1793</v>
      </c>
      <c r="J66" s="595"/>
      <c r="K66" s="595"/>
      <c r="L66" s="595"/>
      <c r="M66" s="595"/>
      <c r="N66" s="595"/>
      <c r="O66" s="596"/>
      <c r="P66" s="26"/>
    </row>
    <row r="67" spans="1:16" ht="12.75" customHeight="1">
      <c r="A67" s="382"/>
      <c r="B67" s="389" t="s">
        <v>335</v>
      </c>
      <c r="C67" s="378"/>
      <c r="D67" s="94"/>
      <c r="E67" s="607">
        <v>100</v>
      </c>
      <c r="F67" s="608"/>
      <c r="G67" s="607">
        <f aca="true" t="shared" si="5" ref="G67:G72">IF(D67="","",ROUND(E67*$D$4,-1))</f>
      </c>
      <c r="H67" s="608"/>
      <c r="I67" s="594" t="s">
        <v>1794</v>
      </c>
      <c r="J67" s="595"/>
      <c r="K67" s="595"/>
      <c r="L67" s="595"/>
      <c r="M67" s="595"/>
      <c r="N67" s="595"/>
      <c r="O67" s="596"/>
      <c r="P67" s="26"/>
    </row>
    <row r="68" spans="1:16" ht="12.75" customHeight="1">
      <c r="A68" s="382"/>
      <c r="B68" s="389" t="s">
        <v>336</v>
      </c>
      <c r="C68" s="378"/>
      <c r="D68" s="94"/>
      <c r="E68" s="607">
        <v>190</v>
      </c>
      <c r="F68" s="608"/>
      <c r="G68" s="607">
        <f t="shared" si="5"/>
      </c>
      <c r="H68" s="608"/>
      <c r="I68" s="594" t="s">
        <v>1795</v>
      </c>
      <c r="J68" s="595"/>
      <c r="K68" s="595"/>
      <c r="L68" s="595"/>
      <c r="M68" s="595"/>
      <c r="N68" s="595"/>
      <c r="O68" s="596"/>
      <c r="P68" s="26"/>
    </row>
    <row r="69" spans="1:16" ht="12.75" customHeight="1">
      <c r="A69" s="382"/>
      <c r="B69" s="389" t="s">
        <v>337</v>
      </c>
      <c r="C69" s="378"/>
      <c r="D69" s="94"/>
      <c r="E69" s="607">
        <v>100</v>
      </c>
      <c r="F69" s="608"/>
      <c r="G69" s="607">
        <f t="shared" si="5"/>
      </c>
      <c r="H69" s="608"/>
      <c r="I69" s="594" t="s">
        <v>1796</v>
      </c>
      <c r="J69" s="595"/>
      <c r="K69" s="595"/>
      <c r="L69" s="595"/>
      <c r="M69" s="595"/>
      <c r="N69" s="595"/>
      <c r="O69" s="596"/>
      <c r="P69" s="26"/>
    </row>
    <row r="70" spans="1:31" ht="12.75" customHeight="1">
      <c r="A70" s="382"/>
      <c r="B70" s="389" t="s">
        <v>338</v>
      </c>
      <c r="C70" s="378"/>
      <c r="D70" s="94"/>
      <c r="E70" s="607">
        <v>250</v>
      </c>
      <c r="F70" s="608"/>
      <c r="G70" s="607">
        <f t="shared" si="5"/>
      </c>
      <c r="H70" s="608"/>
      <c r="I70" s="594" t="s">
        <v>1797</v>
      </c>
      <c r="J70" s="595"/>
      <c r="K70" s="595"/>
      <c r="L70" s="595"/>
      <c r="M70" s="595"/>
      <c r="N70" s="595"/>
      <c r="O70" s="596"/>
      <c r="P70" s="26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ht="12.75" customHeight="1">
      <c r="A71" s="382"/>
      <c r="B71" s="389" t="s">
        <v>339</v>
      </c>
      <c r="C71" s="378"/>
      <c r="D71" s="94"/>
      <c r="E71" s="607">
        <v>220</v>
      </c>
      <c r="F71" s="608"/>
      <c r="G71" s="607">
        <f t="shared" si="5"/>
      </c>
      <c r="H71" s="608"/>
      <c r="I71" s="594" t="s">
        <v>1798</v>
      </c>
      <c r="J71" s="595"/>
      <c r="K71" s="595"/>
      <c r="L71" s="595"/>
      <c r="M71" s="595"/>
      <c r="N71" s="595"/>
      <c r="O71" s="596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</row>
    <row r="72" spans="1:31" ht="12.75" customHeight="1">
      <c r="A72" s="382"/>
      <c r="B72" s="401" t="s">
        <v>340</v>
      </c>
      <c r="C72" s="402"/>
      <c r="D72" s="94"/>
      <c r="E72" s="607">
        <v>130</v>
      </c>
      <c r="F72" s="608"/>
      <c r="G72" s="607">
        <f t="shared" si="5"/>
      </c>
      <c r="H72" s="608"/>
      <c r="I72" s="594" t="s">
        <v>1799</v>
      </c>
      <c r="J72" s="595"/>
      <c r="K72" s="595"/>
      <c r="L72" s="595"/>
      <c r="M72" s="595"/>
      <c r="N72" s="595"/>
      <c r="O72" s="596"/>
      <c r="P72" s="15"/>
      <c r="Q72" s="15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</row>
    <row r="73" spans="1:31" ht="12.75" customHeight="1">
      <c r="A73" s="383"/>
      <c r="B73" s="403" t="s">
        <v>991</v>
      </c>
      <c r="C73" s="404"/>
      <c r="D73" s="405"/>
      <c r="E73" s="601">
        <f>SUBTOTAL(9,E65:F72)</f>
        <v>1160</v>
      </c>
      <c r="F73" s="602"/>
      <c r="G73" s="697">
        <f>SUBTOTAL(9,G65:H72)</f>
        <v>0</v>
      </c>
      <c r="H73" s="698"/>
      <c r="I73" s="613"/>
      <c r="J73" s="499"/>
      <c r="K73" s="499"/>
      <c r="L73" s="499"/>
      <c r="M73" s="499"/>
      <c r="N73" s="499"/>
      <c r="O73" s="614"/>
      <c r="Q73" s="15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</row>
    <row r="74" spans="2:31" ht="12.7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</row>
    <row r="75" spans="1:31" ht="12.75" customHeight="1">
      <c r="A75" s="686" t="str">
        <f>'[1]集計表'!A69</f>
        <v>株式会社毎日メディアサービス山口</v>
      </c>
      <c r="B75" s="686"/>
      <c r="C75" s="686"/>
      <c r="D75" s="686"/>
      <c r="E75" s="686"/>
      <c r="F75" s="686"/>
      <c r="G75" s="686"/>
      <c r="H75" s="686"/>
      <c r="I75" s="686"/>
      <c r="J75" s="686"/>
      <c r="K75" s="686"/>
      <c r="L75" s="686"/>
      <c r="M75" s="686"/>
      <c r="N75" s="686"/>
      <c r="O75" s="686"/>
      <c r="P75" s="686"/>
      <c r="Q75" s="686"/>
      <c r="R75" s="686"/>
      <c r="S75" s="686"/>
      <c r="T75" s="686"/>
      <c r="U75" s="686"/>
      <c r="V75" s="686"/>
      <c r="W75" s="686"/>
      <c r="X75" s="686"/>
      <c r="Y75" s="686"/>
      <c r="Z75" s="686"/>
      <c r="AA75" s="686"/>
      <c r="AB75" s="686"/>
      <c r="AC75" s="686"/>
      <c r="AD75" s="686"/>
      <c r="AE75" s="686"/>
    </row>
    <row r="76" spans="2:31" ht="12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</row>
    <row r="77" spans="2:15" ht="12.7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</row>
    <row r="78" spans="2:31" ht="12.75" customHeight="1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</row>
    <row r="79" spans="2:31" ht="12.75" customHeight="1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</row>
    <row r="80" ht="12.75" customHeight="1"/>
    <row r="81" spans="2:15" ht="12.75" customHeight="1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</row>
    <row r="82" spans="2:15" ht="12.75" customHeight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</row>
    <row r="83" spans="2:15" ht="12.75" customHeight="1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ht="12.75" customHeight="1"/>
    <row r="85" ht="12.75" customHeight="1"/>
    <row r="86" ht="12.75" customHeight="1"/>
    <row r="87" spans="2:15" ht="12.75" customHeight="1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 password="DE98" sheet="1"/>
  <protectedRanges>
    <protectedRange sqref="D4" name="範囲1"/>
    <protectedRange sqref="D32:D39 D6:D30" name="範囲1_2_1"/>
    <protectedRange sqref="D41:D63" name="範囲1_1_1"/>
    <protectedRange sqref="G32:H39 G65:H72 D32:D39 D65:D72 T6:T18 W6:X18 T20:T30 W20:X30 D41:D63 G41:H63 D6:D30 G6:H30" name="範囲1_3"/>
  </protectedRanges>
  <mergeCells count="422">
    <mergeCell ref="W60:X60"/>
    <mergeCell ref="W62:X62"/>
    <mergeCell ref="U62:V62"/>
    <mergeCell ref="U60:V60"/>
    <mergeCell ref="W64:X64"/>
    <mergeCell ref="E47:F47"/>
    <mergeCell ref="G47:H47"/>
    <mergeCell ref="E48:F48"/>
    <mergeCell ref="I48:O48"/>
    <mergeCell ref="G55:H55"/>
    <mergeCell ref="E51:F51"/>
    <mergeCell ref="E53:F53"/>
    <mergeCell ref="G53:H53"/>
    <mergeCell ref="Q62:T62"/>
    <mergeCell ref="Q64:T64"/>
    <mergeCell ref="B47:C47"/>
    <mergeCell ref="G51:H51"/>
    <mergeCell ref="I51:O51"/>
    <mergeCell ref="B57:C57"/>
    <mergeCell ref="E57:F57"/>
    <mergeCell ref="E44:F44"/>
    <mergeCell ref="G44:H44"/>
    <mergeCell ref="G41:H41"/>
    <mergeCell ref="U64:V64"/>
    <mergeCell ref="Y23:AE23"/>
    <mergeCell ref="W24:X24"/>
    <mergeCell ref="Q60:T60"/>
    <mergeCell ref="Y24:AE24"/>
    <mergeCell ref="W23:X23"/>
    <mergeCell ref="U24:V24"/>
    <mergeCell ref="W25:X25"/>
    <mergeCell ref="Y25:AE25"/>
    <mergeCell ref="Y27:AE27"/>
    <mergeCell ref="U25:V25"/>
    <mergeCell ref="R7:S7"/>
    <mergeCell ref="R24:S24"/>
    <mergeCell ref="R25:S25"/>
    <mergeCell ref="R27:S27"/>
    <mergeCell ref="R26:S26"/>
    <mergeCell ref="R22:S22"/>
    <mergeCell ref="R23:S23"/>
    <mergeCell ref="R11:S11"/>
    <mergeCell ref="R16:S16"/>
    <mergeCell ref="W8:X8"/>
    <mergeCell ref="Y8:AE8"/>
    <mergeCell ref="U16:V16"/>
    <mergeCell ref="U17:V17"/>
    <mergeCell ref="W16:X16"/>
    <mergeCell ref="Y16:AE16"/>
    <mergeCell ref="Y18:AE18"/>
    <mergeCell ref="R6:S6"/>
    <mergeCell ref="B55:C55"/>
    <mergeCell ref="E55:F55"/>
    <mergeCell ref="Y22:AE22"/>
    <mergeCell ref="W22:X22"/>
    <mergeCell ref="U22:V22"/>
    <mergeCell ref="Q6:Q19"/>
    <mergeCell ref="R9:S9"/>
    <mergeCell ref="B6:C6"/>
    <mergeCell ref="E6:F6"/>
    <mergeCell ref="G6:H6"/>
    <mergeCell ref="U7:V7"/>
    <mergeCell ref="R13:S13"/>
    <mergeCell ref="R12:S12"/>
    <mergeCell ref="I13:O13"/>
    <mergeCell ref="R10:S10"/>
    <mergeCell ref="U10:V10"/>
    <mergeCell ref="U8:V8"/>
    <mergeCell ref="G10:H10"/>
    <mergeCell ref="U13:V13"/>
    <mergeCell ref="AB4:AD4"/>
    <mergeCell ref="W5:X5"/>
    <mergeCell ref="Y5:AE5"/>
    <mergeCell ref="A4:C4"/>
    <mergeCell ref="D4:F4"/>
    <mergeCell ref="U6:V6"/>
    <mergeCell ref="I6:O6"/>
    <mergeCell ref="W6:X6"/>
    <mergeCell ref="Y6:AE6"/>
    <mergeCell ref="Y4:Z4"/>
    <mergeCell ref="G1:Y1"/>
    <mergeCell ref="A2:C2"/>
    <mergeCell ref="D2:E2"/>
    <mergeCell ref="F2:I2"/>
    <mergeCell ref="L2:O2"/>
    <mergeCell ref="B9:C9"/>
    <mergeCell ref="E9:F9"/>
    <mergeCell ref="G9:H9"/>
    <mergeCell ref="I8:O8"/>
    <mergeCell ref="G7:H7"/>
    <mergeCell ref="A3:C3"/>
    <mergeCell ref="D3:U3"/>
    <mergeCell ref="V3:W3"/>
    <mergeCell ref="X3:AD3"/>
    <mergeCell ref="AC1:AE1"/>
    <mergeCell ref="R2:S2"/>
    <mergeCell ref="X2:AE2"/>
    <mergeCell ref="V2:W2"/>
    <mergeCell ref="A1:C1"/>
    <mergeCell ref="D1:F1"/>
    <mergeCell ref="B5:D5"/>
    <mergeCell ref="E5:F5"/>
    <mergeCell ref="G5:H5"/>
    <mergeCell ref="I5:O5"/>
    <mergeCell ref="R5:T5"/>
    <mergeCell ref="U5:V5"/>
    <mergeCell ref="E7:F7"/>
    <mergeCell ref="B8:C8"/>
    <mergeCell ref="E8:F8"/>
    <mergeCell ref="G8:H8"/>
    <mergeCell ref="I7:O7"/>
    <mergeCell ref="E12:F12"/>
    <mergeCell ref="B10:C10"/>
    <mergeCell ref="I10:O10"/>
    <mergeCell ref="E10:F10"/>
    <mergeCell ref="B7:C7"/>
    <mergeCell ref="W7:X7"/>
    <mergeCell ref="R8:S8"/>
    <mergeCell ref="Y7:AE7"/>
    <mergeCell ref="U12:V12"/>
    <mergeCell ref="Y9:AE9"/>
    <mergeCell ref="W10:X10"/>
    <mergeCell ref="W12:X12"/>
    <mergeCell ref="W9:X9"/>
    <mergeCell ref="Y11:AE11"/>
    <mergeCell ref="Y10:AE10"/>
    <mergeCell ref="U11:V11"/>
    <mergeCell ref="W11:X11"/>
    <mergeCell ref="Y12:AE12"/>
    <mergeCell ref="W14:X14"/>
    <mergeCell ref="Y13:AE13"/>
    <mergeCell ref="W13:X13"/>
    <mergeCell ref="B11:C11"/>
    <mergeCell ref="E11:F11"/>
    <mergeCell ref="G11:H11"/>
    <mergeCell ref="I11:O11"/>
    <mergeCell ref="I12:O12"/>
    <mergeCell ref="B12:C12"/>
    <mergeCell ref="B13:C13"/>
    <mergeCell ref="E13:F13"/>
    <mergeCell ref="B15:C15"/>
    <mergeCell ref="E15:F15"/>
    <mergeCell ref="B14:C14"/>
    <mergeCell ref="E14:F14"/>
    <mergeCell ref="B19:C19"/>
    <mergeCell ref="E19:F19"/>
    <mergeCell ref="G19:H19"/>
    <mergeCell ref="I19:O19"/>
    <mergeCell ref="R15:S15"/>
    <mergeCell ref="B18:C18"/>
    <mergeCell ref="B17:C17"/>
    <mergeCell ref="I17:O17"/>
    <mergeCell ref="B16:C16"/>
    <mergeCell ref="E16:F16"/>
    <mergeCell ref="E21:F21"/>
    <mergeCell ref="Y19:AE19"/>
    <mergeCell ref="R18:S18"/>
    <mergeCell ref="E18:F18"/>
    <mergeCell ref="G18:H18"/>
    <mergeCell ref="I18:O18"/>
    <mergeCell ref="I20:O20"/>
    <mergeCell ref="E20:F20"/>
    <mergeCell ref="G20:H20"/>
    <mergeCell ref="I9:O9"/>
    <mergeCell ref="U9:V9"/>
    <mergeCell ref="R17:S17"/>
    <mergeCell ref="R19:T19"/>
    <mergeCell ref="U19:V19"/>
    <mergeCell ref="G16:H16"/>
    <mergeCell ref="G12:H12"/>
    <mergeCell ref="I16:O16"/>
    <mergeCell ref="G13:H13"/>
    <mergeCell ref="R14:S14"/>
    <mergeCell ref="W15:X15"/>
    <mergeCell ref="Y17:AE17"/>
    <mergeCell ref="W18:X18"/>
    <mergeCell ref="E17:F17"/>
    <mergeCell ref="G17:H17"/>
    <mergeCell ref="G14:H14"/>
    <mergeCell ref="Y14:AE14"/>
    <mergeCell ref="U14:V14"/>
    <mergeCell ref="G24:H24"/>
    <mergeCell ref="G21:H21"/>
    <mergeCell ref="U15:V15"/>
    <mergeCell ref="Y15:AE15"/>
    <mergeCell ref="U18:V18"/>
    <mergeCell ref="W17:X17"/>
    <mergeCell ref="W19:X19"/>
    <mergeCell ref="I22:O22"/>
    <mergeCell ref="G15:H15"/>
    <mergeCell ref="I15:O15"/>
    <mergeCell ref="E23:F23"/>
    <mergeCell ref="G23:H23"/>
    <mergeCell ref="I23:O23"/>
    <mergeCell ref="Q20:Q31"/>
    <mergeCell ref="G27:H27"/>
    <mergeCell ref="Y21:AE21"/>
    <mergeCell ref="W20:X20"/>
    <mergeCell ref="Y26:AE26"/>
    <mergeCell ref="I28:O28"/>
    <mergeCell ref="U31:V31"/>
    <mergeCell ref="B21:C21"/>
    <mergeCell ref="Y20:AE20"/>
    <mergeCell ref="R21:S21"/>
    <mergeCell ref="B22:C22"/>
    <mergeCell ref="I21:O21"/>
    <mergeCell ref="U21:V21"/>
    <mergeCell ref="U20:V20"/>
    <mergeCell ref="G22:H22"/>
    <mergeCell ref="B20:C20"/>
    <mergeCell ref="E22:F22"/>
    <mergeCell ref="B24:C24"/>
    <mergeCell ref="B26:C26"/>
    <mergeCell ref="E26:F26"/>
    <mergeCell ref="G26:H26"/>
    <mergeCell ref="I26:O26"/>
    <mergeCell ref="B25:C25"/>
    <mergeCell ref="E25:F25"/>
    <mergeCell ref="G25:H25"/>
    <mergeCell ref="I25:O25"/>
    <mergeCell ref="I24:O24"/>
    <mergeCell ref="B28:C28"/>
    <mergeCell ref="E28:F28"/>
    <mergeCell ref="G28:H28"/>
    <mergeCell ref="W21:X21"/>
    <mergeCell ref="R20:S20"/>
    <mergeCell ref="B27:C27"/>
    <mergeCell ref="E27:F27"/>
    <mergeCell ref="U23:V23"/>
    <mergeCell ref="E24:F24"/>
    <mergeCell ref="B23:C23"/>
    <mergeCell ref="R31:T31"/>
    <mergeCell ref="I27:O27"/>
    <mergeCell ref="W31:X31"/>
    <mergeCell ref="W27:X27"/>
    <mergeCell ref="Y29:AE29"/>
    <mergeCell ref="W30:X30"/>
    <mergeCell ref="Y30:AE30"/>
    <mergeCell ref="U28:V28"/>
    <mergeCell ref="R28:S28"/>
    <mergeCell ref="I29:O29"/>
    <mergeCell ref="R30:S30"/>
    <mergeCell ref="R29:S29"/>
    <mergeCell ref="B30:C30"/>
    <mergeCell ref="G29:H29"/>
    <mergeCell ref="G30:H30"/>
    <mergeCell ref="I30:O30"/>
    <mergeCell ref="G32:H32"/>
    <mergeCell ref="I31:O31"/>
    <mergeCell ref="B31:D31"/>
    <mergeCell ref="G31:H31"/>
    <mergeCell ref="E31:F31"/>
    <mergeCell ref="B29:C29"/>
    <mergeCell ref="B32:C32"/>
    <mergeCell ref="E32:F32"/>
    <mergeCell ref="E29:F29"/>
    <mergeCell ref="E37:F37"/>
    <mergeCell ref="G37:H37"/>
    <mergeCell ref="E36:F36"/>
    <mergeCell ref="B33:C33"/>
    <mergeCell ref="E38:F38"/>
    <mergeCell ref="B38:C38"/>
    <mergeCell ref="B36:C36"/>
    <mergeCell ref="B34:C34"/>
    <mergeCell ref="I44:O44"/>
    <mergeCell ref="I41:O41"/>
    <mergeCell ref="B40:D40"/>
    <mergeCell ref="G43:H43"/>
    <mergeCell ref="B43:C43"/>
    <mergeCell ref="B42:C42"/>
    <mergeCell ref="E42:F42"/>
    <mergeCell ref="B41:C41"/>
    <mergeCell ref="G40:H40"/>
    <mergeCell ref="I42:O42"/>
    <mergeCell ref="B39:C39"/>
    <mergeCell ref="I37:O37"/>
    <mergeCell ref="E34:F34"/>
    <mergeCell ref="G35:H35"/>
    <mergeCell ref="B35:C35"/>
    <mergeCell ref="I36:O36"/>
    <mergeCell ref="E35:F35"/>
    <mergeCell ref="E39:F39"/>
    <mergeCell ref="G38:H38"/>
    <mergeCell ref="B37:C37"/>
    <mergeCell ref="E43:F43"/>
    <mergeCell ref="B46:C46"/>
    <mergeCell ref="E46:F46"/>
    <mergeCell ref="G46:H46"/>
    <mergeCell ref="E45:F45"/>
    <mergeCell ref="E40:F40"/>
    <mergeCell ref="G42:H42"/>
    <mergeCell ref="E41:F41"/>
    <mergeCell ref="B44:C44"/>
    <mergeCell ref="B45:C45"/>
    <mergeCell ref="G57:H57"/>
    <mergeCell ref="I57:O57"/>
    <mergeCell ref="B56:C56"/>
    <mergeCell ref="E56:F56"/>
    <mergeCell ref="G56:H56"/>
    <mergeCell ref="I56:O56"/>
    <mergeCell ref="B59:C59"/>
    <mergeCell ref="E59:F59"/>
    <mergeCell ref="G59:H59"/>
    <mergeCell ref="I59:O59"/>
    <mergeCell ref="B58:C58"/>
    <mergeCell ref="E58:F58"/>
    <mergeCell ref="G58:H58"/>
    <mergeCell ref="I58:O58"/>
    <mergeCell ref="B61:C61"/>
    <mergeCell ref="E61:F61"/>
    <mergeCell ref="G61:H61"/>
    <mergeCell ref="I61:O61"/>
    <mergeCell ref="B60:C60"/>
    <mergeCell ref="E60:F60"/>
    <mergeCell ref="G60:H60"/>
    <mergeCell ref="I60:O60"/>
    <mergeCell ref="B63:C63"/>
    <mergeCell ref="E63:F63"/>
    <mergeCell ref="G63:H63"/>
    <mergeCell ref="I63:O63"/>
    <mergeCell ref="B62:C62"/>
    <mergeCell ref="E62:F62"/>
    <mergeCell ref="G62:H62"/>
    <mergeCell ref="I62:O62"/>
    <mergeCell ref="B65:C65"/>
    <mergeCell ref="E65:F65"/>
    <mergeCell ref="G65:H65"/>
    <mergeCell ref="I65:O65"/>
    <mergeCell ref="B64:D64"/>
    <mergeCell ref="E64:F64"/>
    <mergeCell ref="G64:H64"/>
    <mergeCell ref="I64:O64"/>
    <mergeCell ref="E71:F71"/>
    <mergeCell ref="B67:C67"/>
    <mergeCell ref="E67:F67"/>
    <mergeCell ref="G67:H67"/>
    <mergeCell ref="I67:O67"/>
    <mergeCell ref="G68:H68"/>
    <mergeCell ref="B68:C68"/>
    <mergeCell ref="E68:F68"/>
    <mergeCell ref="I68:O68"/>
    <mergeCell ref="B69:C69"/>
    <mergeCell ref="B66:C66"/>
    <mergeCell ref="E66:F66"/>
    <mergeCell ref="G66:H66"/>
    <mergeCell ref="I73:O73"/>
    <mergeCell ref="I69:O69"/>
    <mergeCell ref="B73:D73"/>
    <mergeCell ref="E73:F73"/>
    <mergeCell ref="I71:O71"/>
    <mergeCell ref="G73:H73"/>
    <mergeCell ref="B72:C72"/>
    <mergeCell ref="E72:F72"/>
    <mergeCell ref="G72:H72"/>
    <mergeCell ref="B71:C71"/>
    <mergeCell ref="G70:H70"/>
    <mergeCell ref="I70:O70"/>
    <mergeCell ref="I66:O66"/>
    <mergeCell ref="B70:C70"/>
    <mergeCell ref="E70:F70"/>
    <mergeCell ref="E69:F69"/>
    <mergeCell ref="G69:H69"/>
    <mergeCell ref="I72:O72"/>
    <mergeCell ref="G71:H71"/>
    <mergeCell ref="I46:O46"/>
    <mergeCell ref="G45:H45"/>
    <mergeCell ref="I45:O45"/>
    <mergeCell ref="I43:O43"/>
    <mergeCell ref="I49:O49"/>
    <mergeCell ref="I47:O47"/>
    <mergeCell ref="I50:O50"/>
    <mergeCell ref="I55:O55"/>
    <mergeCell ref="W29:X29"/>
    <mergeCell ref="U29:V29"/>
    <mergeCell ref="Y31:AE31"/>
    <mergeCell ref="U30:V30"/>
    <mergeCell ref="E33:F33"/>
    <mergeCell ref="G33:H33"/>
    <mergeCell ref="E30:F30"/>
    <mergeCell ref="Q33:T33"/>
    <mergeCell ref="U33:V33"/>
    <mergeCell ref="W33:X33"/>
    <mergeCell ref="U26:V26"/>
    <mergeCell ref="Y28:AE28"/>
    <mergeCell ref="U27:V27"/>
    <mergeCell ref="W28:X28"/>
    <mergeCell ref="G36:H36"/>
    <mergeCell ref="G39:H39"/>
    <mergeCell ref="I35:O35"/>
    <mergeCell ref="I33:O33"/>
    <mergeCell ref="I32:O32"/>
    <mergeCell ref="W26:X26"/>
    <mergeCell ref="B53:C53"/>
    <mergeCell ref="I53:O53"/>
    <mergeCell ref="B52:C52"/>
    <mergeCell ref="E52:F52"/>
    <mergeCell ref="G52:H52"/>
    <mergeCell ref="I34:O34"/>
    <mergeCell ref="G34:H34"/>
    <mergeCell ref="I40:O40"/>
    <mergeCell ref="I39:O39"/>
    <mergeCell ref="I38:O38"/>
    <mergeCell ref="I52:O52"/>
    <mergeCell ref="G48:H48"/>
    <mergeCell ref="G49:H49"/>
    <mergeCell ref="B51:C51"/>
    <mergeCell ref="B50:C50"/>
    <mergeCell ref="B48:C48"/>
    <mergeCell ref="B49:C49"/>
    <mergeCell ref="E49:F49"/>
    <mergeCell ref="E50:F50"/>
    <mergeCell ref="G50:H50"/>
    <mergeCell ref="A65:A73"/>
    <mergeCell ref="A41:A64"/>
    <mergeCell ref="I14:O14"/>
    <mergeCell ref="A75:AE75"/>
    <mergeCell ref="A32:A40"/>
    <mergeCell ref="A6:A31"/>
    <mergeCell ref="B54:C54"/>
    <mergeCell ref="E54:F54"/>
    <mergeCell ref="G54:H54"/>
    <mergeCell ref="I54:O54"/>
  </mergeCells>
  <printOptions horizontalCentered="1"/>
  <pageMargins left="0.2" right="0.21" top="0.2" bottom="0.2" header="0.2" footer="0.2"/>
  <pageSetup horizontalDpi="600" verticalDpi="600" orientation="portrait" paperSize="9" scale="92" r:id="rId1"/>
  <headerFooter alignWithMargins="0">
    <oddFooter>&amp;R&amp;"MS UI Gothic,標準"&amp;10&amp;P／&amp;N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サンデー新聞社</dc:creator>
  <cp:keywords/>
  <dc:description/>
  <cp:lastModifiedBy>mediaAdmin</cp:lastModifiedBy>
  <cp:lastPrinted>2020-07-07T08:02:04Z</cp:lastPrinted>
  <dcterms:created xsi:type="dcterms:W3CDTF">2008-09-01T03:50:57Z</dcterms:created>
  <dcterms:modified xsi:type="dcterms:W3CDTF">2020-07-13T02:00:36Z</dcterms:modified>
  <cp:category/>
  <cp:version/>
  <cp:contentType/>
  <cp:contentStatus/>
</cp:coreProperties>
</file>